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nkol\Desktop\"/>
    </mc:Choice>
  </mc:AlternateContent>
  <xr:revisionPtr revIDLastSave="0" documentId="13_ncr:1_{A535272C-D1E8-4CAB-AF44-416D576A4570}" xr6:coauthVersionLast="47" xr6:coauthVersionMax="47" xr10:uidLastSave="{00000000-0000-0000-0000-000000000000}"/>
  <workbookProtection workbookAlgorithmName="SHA-512" workbookHashValue="SUGIC+6/u9rLtquw7GyutzudrsCyn3qaw8NNS4d7xHFYcN5Vt8M0ZxDBmITcwg5x+HLMKmR1ppu1Xj8PAcq4mA==" workbookSaltValue="o+ypn0f2JoP9g4DgmFH+Ag==" workbookSpinCount="100000" lockStructure="1"/>
  <bookViews>
    <workbookView xWindow="-120" yWindow="-120" windowWidth="38640" windowHeight="21120" tabRatio="691" activeTab="2" xr2:uid="{7E268C58-7470-4AA6-9067-425B0DBAAAA2}"/>
  </bookViews>
  <sheets>
    <sheet name="studia " sheetId="5" r:id="rId1"/>
    <sheet name="studia (zmiana)" sheetId="9" r:id="rId2"/>
    <sheet name="studia podyplomowe" sheetId="8" r:id="rId3"/>
    <sheet name="terminy" sheetId="12" state="hidden" r:id="rId4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9" l="1"/>
  <c r="H15" i="9" s="1"/>
  <c r="H13" i="9"/>
  <c r="J16" i="9"/>
  <c r="H16" i="9" s="1"/>
  <c r="J15" i="9" s="1"/>
  <c r="J17" i="8"/>
  <c r="H17" i="8" s="1"/>
  <c r="J16" i="8" s="1"/>
  <c r="J15" i="8"/>
  <c r="H16" i="8" s="1"/>
  <c r="H14" i="8"/>
  <c r="J15" i="5"/>
  <c r="H16" i="5" s="1"/>
  <c r="H14" i="5"/>
  <c r="J13" i="5" s="1"/>
  <c r="J17" i="5"/>
  <c r="H17" i="5" s="1"/>
  <c r="J16" i="5" s="1"/>
  <c r="I9" i="9"/>
  <c r="I6" i="9"/>
  <c r="I5" i="9"/>
  <c r="I9" i="8"/>
  <c r="I6" i="8"/>
  <c r="I5" i="8"/>
  <c r="I9" i="5"/>
  <c r="I6" i="5"/>
  <c r="I5" i="5"/>
  <c r="J13" i="9" l="1"/>
  <c r="I13" i="9" s="1"/>
  <c r="I15" i="9"/>
  <c r="H14" i="9"/>
  <c r="J14" i="8"/>
  <c r="I14" i="8" s="1"/>
  <c r="I16" i="8"/>
  <c r="H15" i="8"/>
  <c r="I16" i="5"/>
  <c r="J13" i="8"/>
  <c r="J14" i="5"/>
  <c r="I14" i="5" s="1"/>
  <c r="H15" i="5"/>
  <c r="J12" i="9" l="1"/>
  <c r="H12" i="9" s="1"/>
  <c r="J9" i="9"/>
  <c r="J11" i="8"/>
  <c r="H13" i="8"/>
  <c r="J12" i="8"/>
  <c r="H12" i="8" s="1"/>
  <c r="J11" i="9" l="1"/>
  <c r="H11" i="9" s="1"/>
  <c r="J10" i="9" s="1"/>
  <c r="H10" i="9" s="1"/>
  <c r="H9" i="9"/>
  <c r="J9" i="8"/>
  <c r="H9" i="8" s="1"/>
  <c r="H11" i="8"/>
  <c r="J10" i="8" s="1"/>
  <c r="H10" i="8" s="1"/>
  <c r="J11" i="5" l="1"/>
  <c r="J12" i="5"/>
  <c r="H12" i="5" s="1"/>
  <c r="H13" i="5"/>
  <c r="H11" i="5" l="1"/>
  <c r="J10" i="5" s="1"/>
  <c r="H10" i="5" s="1"/>
  <c r="J9" i="5"/>
  <c r="H9" i="5" s="1"/>
</calcChain>
</file>

<file path=xl/sharedStrings.xml><?xml version="1.0" encoding="utf-8"?>
<sst xmlns="http://schemas.openxmlformats.org/spreadsheetml/2006/main" count="82" uniqueCount="34">
  <si>
    <t>PROCEDURA UTWORZENIA KIERUNKU</t>
  </si>
  <si>
    <t>Dzisiaj</t>
  </si>
  <si>
    <t>JEDNOSTKA</t>
  </si>
  <si>
    <t>DZIAŁANIE</t>
  </si>
  <si>
    <t>POCZĄTEK</t>
  </si>
  <si>
    <t>CZAS TRWANIA</t>
  </si>
  <si>
    <t>KONIEC</t>
  </si>
  <si>
    <t>Wydział - Dziekan</t>
  </si>
  <si>
    <t>Rozpoczęcie procedury</t>
  </si>
  <si>
    <t>Koordynator</t>
  </si>
  <si>
    <t xml:space="preserve">Przygotowanie projektu </t>
  </si>
  <si>
    <t>Wydziałowa Komisja ds. Jakości Kształacenia</t>
  </si>
  <si>
    <t>Opinia</t>
  </si>
  <si>
    <t>Rada Wydziału i WRS/PPS</t>
  </si>
  <si>
    <t>Zespół ekspertów</t>
  </si>
  <si>
    <t>Rektor</t>
  </si>
  <si>
    <t>Przyjęcie wniosku. Ocena zasadności i kompletności wniosku. Decyzja.</t>
  </si>
  <si>
    <t>Senacka Komisja ds. Dydaktycznych</t>
  </si>
  <si>
    <t>Senacka Komisja ds. Mienia i Finansów</t>
  </si>
  <si>
    <t>Biuro Organizacyjne</t>
  </si>
  <si>
    <t>Ostateczna dokumantacja</t>
  </si>
  <si>
    <t>Senat</t>
  </si>
  <si>
    <t xml:space="preserve">Uchwała </t>
  </si>
  <si>
    <t>PROCEDURA ZMIANY PROGRAMU STUDIÓW</t>
  </si>
  <si>
    <t>Wydział - WKJK</t>
  </si>
  <si>
    <t>Kierownik kierunku</t>
  </si>
  <si>
    <t>Rada Wydziału i WRS</t>
  </si>
  <si>
    <t>PROCEDURA UTWORZENIA STUDIÓW PODYPLOMOWYCH</t>
  </si>
  <si>
    <t>Wydział  - Dziekan lub Kier. Kierunku</t>
  </si>
  <si>
    <t>Rada Wydziału</t>
  </si>
  <si>
    <t>Otoczenie gospodarcze</t>
  </si>
  <si>
    <t>Posiedzenia 
Senatu UKSW 
rok. akad 2022/23</t>
  </si>
  <si>
    <t>Ostateczny termin wpływu dokumentów do Prorektora</t>
  </si>
  <si>
    <t>Posiedzenia 
Senackiej Komisji Dydaktycznej 
rok. akad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</si>
</sst>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2" fontId="0" fillId="6" borderId="22" xfId="0" applyNumberFormat="1" applyFill="1" applyBorder="1" applyAlignment="1">
      <alignment horizontal="center" vertical="center" wrapText="1"/>
    </xf>
    <xf numFmtId="2" fontId="0" fillId="7" borderId="22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10" borderId="22" xfId="0" applyNumberForma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14" fontId="1" fillId="0" borderId="14" xfId="0" applyNumberFormat="1" applyFont="1" applyBorder="1" applyAlignment="1">
      <alignment horizontal="center" vertical="center"/>
    </xf>
    <xf numFmtId="14" fontId="1" fillId="4" borderId="17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14" fontId="6" fillId="4" borderId="18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right"/>
    </xf>
    <xf numFmtId="14" fontId="0" fillId="3" borderId="5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4" fontId="4" fillId="9" borderId="13" xfId="0" applyNumberFormat="1" applyFont="1" applyFill="1" applyBorder="1" applyAlignment="1" applyProtection="1">
      <alignment horizontal="center" vertical="center"/>
      <protection locked="0"/>
    </xf>
    <xf numFmtId="14" fontId="4" fillId="9" borderId="7" xfId="0" applyNumberFormat="1" applyFont="1" applyFill="1" applyBorder="1" applyAlignment="1" applyProtection="1">
      <alignment horizontal="center" vertical="center"/>
      <protection locked="0"/>
    </xf>
    <xf numFmtId="14" fontId="4" fillId="9" borderId="6" xfId="0" applyNumberFormat="1" applyFont="1" applyFill="1" applyBorder="1" applyAlignment="1" applyProtection="1">
      <alignment horizontal="center" vertical="center"/>
      <protection locked="0"/>
    </xf>
    <xf numFmtId="14" fontId="0" fillId="5" borderId="2" xfId="0" applyNumberFormat="1" applyFont="1" applyFill="1" applyBorder="1" applyAlignment="1">
      <alignment horizontal="center" vertical="center"/>
    </xf>
    <xf numFmtId="14" fontId="0" fillId="11" borderId="23" xfId="0" applyNumberFormat="1" applyFont="1" applyFill="1" applyBorder="1" applyAlignment="1">
      <alignment horizontal="center" vertical="center"/>
    </xf>
    <xf numFmtId="14" fontId="0" fillId="8" borderId="23" xfId="0" applyNumberFormat="1" applyFont="1" applyFill="1" applyBorder="1" applyAlignment="1">
      <alignment horizontal="center" vertical="center"/>
    </xf>
    <xf numFmtId="14" fontId="0" fillId="11" borderId="2" xfId="0" applyNumberFormat="1" applyFont="1" applyFill="1" applyBorder="1" applyAlignment="1">
      <alignment horizontal="center" vertical="center"/>
    </xf>
    <xf numFmtId="14" fontId="0" fillId="8" borderId="2" xfId="0" applyNumberFormat="1" applyFont="1" applyFill="1" applyBorder="1" applyAlignment="1">
      <alignment horizontal="center" vertical="center"/>
    </xf>
    <xf numFmtId="14" fontId="0" fillId="5" borderId="3" xfId="0" applyNumberFormat="1" applyFont="1" applyFill="1" applyBorder="1" applyAlignment="1">
      <alignment horizontal="center" vertical="center"/>
    </xf>
    <xf numFmtId="14" fontId="0" fillId="11" borderId="3" xfId="0" applyNumberFormat="1" applyFont="1" applyFill="1" applyBorder="1" applyAlignment="1">
      <alignment horizontal="center" vertical="center"/>
    </xf>
    <xf numFmtId="14" fontId="0" fillId="8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761319359059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'!$F$9:$F$18</c:f>
              <c:strCache>
                <c:ptCount val="10"/>
                <c:pt idx="0">
                  <c:v>Wydział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 i WRS/PPS</c:v>
                </c:pt>
                <c:pt idx="4">
                  <c:v>Zespół ekspertów</c:v>
                </c:pt>
                <c:pt idx="5">
                  <c:v>Rektor</c:v>
                </c:pt>
                <c:pt idx="6">
                  <c:v>Senacka Komisja ds. Dydaktycznych</c:v>
                </c:pt>
                <c:pt idx="7">
                  <c:v>Senacka Komisja ds. Mienia i Finansów</c:v>
                </c:pt>
                <c:pt idx="8">
                  <c:v>Biuro Organizacyjne</c:v>
                </c:pt>
                <c:pt idx="9">
                  <c:v>Senat</c:v>
                </c:pt>
              </c:strCache>
            </c:strRef>
          </c:cat>
          <c:val>
            <c:numRef>
              <c:f>'studia '!$H$9:$H$17</c:f>
              <c:numCache>
                <c:formatCode>m/d/yyyy</c:formatCode>
                <c:ptCount val="9"/>
                <c:pt idx="0">
                  <c:v>45565</c:v>
                </c:pt>
                <c:pt idx="1">
                  <c:v>45565</c:v>
                </c:pt>
                <c:pt idx="2">
                  <c:v>45595</c:v>
                </c:pt>
                <c:pt idx="3">
                  <c:v>45595</c:v>
                </c:pt>
                <c:pt idx="4">
                  <c:v>45595</c:v>
                </c:pt>
                <c:pt idx="5">
                  <c:v>45609</c:v>
                </c:pt>
                <c:pt idx="6">
                  <c:v>45610</c:v>
                </c:pt>
                <c:pt idx="7">
                  <c:v>45615</c:v>
                </c:pt>
                <c:pt idx="8">
                  <c:v>45620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3-4020-9962-164E7867B68D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73-4020-9962-164E7867B68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973-4020-9962-164E7867B6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973-4020-9962-164E7867B6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973-4020-9962-164E7867B6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973-4020-9962-164E7867B68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31-475B-BFE7-70FCE7E8AA28}"/>
              </c:ext>
            </c:extLst>
          </c:dPt>
          <c:cat>
            <c:strRef>
              <c:f>'studia '!$F$9:$F$18</c:f>
              <c:strCache>
                <c:ptCount val="10"/>
                <c:pt idx="0">
                  <c:v>Wydział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 i WRS/PPS</c:v>
                </c:pt>
                <c:pt idx="4">
                  <c:v>Zespół ekspertów</c:v>
                </c:pt>
                <c:pt idx="5">
                  <c:v>Rektor</c:v>
                </c:pt>
                <c:pt idx="6">
                  <c:v>Senacka Komisja ds. Dydaktycznych</c:v>
                </c:pt>
                <c:pt idx="7">
                  <c:v>Senacka Komisja ds. Mienia i Finansów</c:v>
                </c:pt>
                <c:pt idx="8">
                  <c:v>Biuro Organizacyjne</c:v>
                </c:pt>
                <c:pt idx="9">
                  <c:v>Senat</c:v>
                </c:pt>
              </c:strCache>
            </c:strRef>
          </c:cat>
          <c:val>
            <c:numRef>
              <c:f>'studia '!$I$9:$I$17</c:f>
              <c:numCache>
                <c:formatCode>General</c:formatCode>
                <c:ptCount val="9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73-4020-9962-164E7867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'!$I$5:$I$6</c:f>
              <c:numCache>
                <c:formatCode>m/d/yyyy</c:formatCode>
                <c:ptCount val="2"/>
                <c:pt idx="0">
                  <c:v>45590</c:v>
                </c:pt>
                <c:pt idx="1">
                  <c:v>45590</c:v>
                </c:pt>
              </c:numCache>
            </c:numRef>
          </c:xVal>
          <c:yVal>
            <c:numRef>
              <c:f>'studia 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973-4020-9962-164E7867B68D}"/>
            </c:ext>
          </c:extLst>
        </c:ser>
        <c:ser>
          <c:idx val="3"/>
          <c:order val="3"/>
          <c:tx>
            <c:strRef>
              <c:f>'studia '!$F$18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'!$J$17,'studia '!$H$18:$J$18)</c:f>
              <c:numCache>
                <c:formatCode>m/d/yyyy</c:formatCode>
                <c:ptCount val="4"/>
                <c:pt idx="0">
                  <c:v>45624</c:v>
                </c:pt>
                <c:pt idx="1">
                  <c:v>45624</c:v>
                </c:pt>
                <c:pt idx="2">
                  <c:v>45372</c:v>
                </c:pt>
                <c:pt idx="3">
                  <c:v>45372</c:v>
                </c:pt>
              </c:numCache>
            </c:numRef>
          </c:xVal>
          <c:yVal>
            <c:numRef>
              <c:f>'studia 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973-4020-9962-164E7867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761319359059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(zmiana)'!$F$9:$F$17</c:f>
              <c:strCache>
                <c:ptCount val="9"/>
                <c:pt idx="0">
                  <c:v>Wydział - WKJK</c:v>
                </c:pt>
                <c:pt idx="1">
                  <c:v>Kierownik kierunku</c:v>
                </c:pt>
                <c:pt idx="2">
                  <c:v>Rada Wydziału i WRS</c:v>
                </c:pt>
                <c:pt idx="3">
                  <c:v>Zespół ekspertów</c:v>
                </c:pt>
                <c:pt idx="4">
                  <c:v>Rektor</c:v>
                </c:pt>
                <c:pt idx="5">
                  <c:v>Senacka Komisja ds. Dydaktycznych</c:v>
                </c:pt>
                <c:pt idx="6">
                  <c:v>Senacka Komisja ds. Mienia i Finansów</c:v>
                </c:pt>
                <c:pt idx="7">
                  <c:v>Biuro Organizacyjne</c:v>
                </c:pt>
                <c:pt idx="8">
                  <c:v>Senat</c:v>
                </c:pt>
              </c:strCache>
            </c:strRef>
          </c:cat>
          <c:val>
            <c:numRef>
              <c:f>'studia (zmiana)'!$H$9:$H$16</c:f>
              <c:numCache>
                <c:formatCode>m/d/yyyy</c:formatCode>
                <c:ptCount val="8"/>
                <c:pt idx="0">
                  <c:v>45565</c:v>
                </c:pt>
                <c:pt idx="1">
                  <c:v>45565</c:v>
                </c:pt>
                <c:pt idx="2">
                  <c:v>45595</c:v>
                </c:pt>
                <c:pt idx="3">
                  <c:v>45595</c:v>
                </c:pt>
                <c:pt idx="4">
                  <c:v>45609</c:v>
                </c:pt>
                <c:pt idx="5">
                  <c:v>45610</c:v>
                </c:pt>
                <c:pt idx="6">
                  <c:v>45615</c:v>
                </c:pt>
                <c:pt idx="7">
                  <c:v>45620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E-4B5A-97D1-BC3885B8F0FC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C7E-4B5A-97D1-BC3885B8F0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C7E-4B5A-97D1-BC3885B8F0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C7E-4B5A-97D1-BC3885B8F0F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7E-4B5A-97D1-BC3885B8F0F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DF-4324-8178-500D3B34BDC6}"/>
              </c:ext>
            </c:extLst>
          </c:dPt>
          <c:cat>
            <c:strRef>
              <c:f>'studia (zmiana)'!$F$9:$F$17</c:f>
              <c:strCache>
                <c:ptCount val="9"/>
                <c:pt idx="0">
                  <c:v>Wydział - WKJK</c:v>
                </c:pt>
                <c:pt idx="1">
                  <c:v>Kierownik kierunku</c:v>
                </c:pt>
                <c:pt idx="2">
                  <c:v>Rada Wydziału i WRS</c:v>
                </c:pt>
                <c:pt idx="3">
                  <c:v>Zespół ekspertów</c:v>
                </c:pt>
                <c:pt idx="4">
                  <c:v>Rektor</c:v>
                </c:pt>
                <c:pt idx="5">
                  <c:v>Senacka Komisja ds. Dydaktycznych</c:v>
                </c:pt>
                <c:pt idx="6">
                  <c:v>Senacka Komisja ds. Mienia i Finansów</c:v>
                </c:pt>
                <c:pt idx="7">
                  <c:v>Biuro Organizacyjne</c:v>
                </c:pt>
                <c:pt idx="8">
                  <c:v>Senat</c:v>
                </c:pt>
              </c:strCache>
            </c:strRef>
          </c:cat>
          <c:val>
            <c:numRef>
              <c:f>'studia (zmiana)'!$I$9:$I$16</c:f>
              <c:numCache>
                <c:formatCode>General</c:formatCode>
                <c:ptCount val="8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7E-4B5A-97D1-BC3885B8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(zmiana)'!$I$4:$J$4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(zmiana)'!$I$5:$I$6</c:f>
              <c:numCache>
                <c:formatCode>m/d/yyyy</c:formatCode>
                <c:ptCount val="2"/>
                <c:pt idx="0">
                  <c:v>45590</c:v>
                </c:pt>
                <c:pt idx="1">
                  <c:v>45590</c:v>
                </c:pt>
              </c:numCache>
            </c:numRef>
          </c:xVal>
          <c:yVal>
            <c:numRef>
              <c:f>'studia (zmiana)'!$J$5:$J$6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C7E-4B5A-97D1-BC3885B8F0FC}"/>
            </c:ext>
          </c:extLst>
        </c:ser>
        <c:ser>
          <c:idx val="3"/>
          <c:order val="3"/>
          <c:tx>
            <c:strRef>
              <c:f>'studia (zmiana)'!$F$17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(zmiana)'!$J$16,'studia (zmiana)'!$H$17:$J$17)</c:f>
              <c:numCache>
                <c:formatCode>m/d/yyyy</c:formatCode>
                <c:ptCount val="4"/>
                <c:pt idx="0">
                  <c:v>45624</c:v>
                </c:pt>
                <c:pt idx="1">
                  <c:v>45624</c:v>
                </c:pt>
                <c:pt idx="2">
                  <c:v>45372</c:v>
                </c:pt>
                <c:pt idx="3">
                  <c:v>45372</c:v>
                </c:pt>
              </c:numCache>
            </c:numRef>
          </c:xVal>
          <c:yVal>
            <c:numRef>
              <c:f>'studia (zmiana)'!$J$5:$J$6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C7E-4B5A-97D1-BC3885B8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761319359059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podyplomowe'!$F$9:$F$18</c:f>
              <c:strCache>
                <c:ptCount val="10"/>
                <c:pt idx="0">
                  <c:v>Wydział  - Dziekan lub Kier. Kierunku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</c:v>
                </c:pt>
                <c:pt idx="4">
                  <c:v>Otoczenie gospodarcze</c:v>
                </c:pt>
                <c:pt idx="5">
                  <c:v>Rektor</c:v>
                </c:pt>
                <c:pt idx="6">
                  <c:v>Senacka Komisja ds. Dydaktycznych</c:v>
                </c:pt>
                <c:pt idx="7">
                  <c:v>Senacka Komisja ds. Mienia i Finansów</c:v>
                </c:pt>
                <c:pt idx="8">
                  <c:v>Biuro Organizacyjne</c:v>
                </c:pt>
                <c:pt idx="9">
                  <c:v>Senat</c:v>
                </c:pt>
              </c:strCache>
            </c:strRef>
          </c:cat>
          <c:val>
            <c:numRef>
              <c:f>'studia podyplomowe'!$H$9:$H$17</c:f>
              <c:numCache>
                <c:formatCode>m/d/yyyy</c:formatCode>
                <c:ptCount val="9"/>
                <c:pt idx="0">
                  <c:v>45565</c:v>
                </c:pt>
                <c:pt idx="1">
                  <c:v>45565</c:v>
                </c:pt>
                <c:pt idx="2">
                  <c:v>45595</c:v>
                </c:pt>
                <c:pt idx="3">
                  <c:v>45595</c:v>
                </c:pt>
                <c:pt idx="4">
                  <c:v>45595</c:v>
                </c:pt>
                <c:pt idx="5">
                  <c:v>45609</c:v>
                </c:pt>
                <c:pt idx="6">
                  <c:v>45610</c:v>
                </c:pt>
                <c:pt idx="7">
                  <c:v>45615</c:v>
                </c:pt>
                <c:pt idx="8">
                  <c:v>45620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4-4032-8EC9-01C0C94244B5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C4-4032-8EC9-01C0C94244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BC4-4032-8EC9-01C0C94244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C4-4032-8EC9-01C0C94244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C4-4032-8EC9-01C0C94244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BC4-4032-8EC9-01C0C94244B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BC4-4032-8EC9-01C0C94244B5}"/>
              </c:ext>
            </c:extLst>
          </c:dPt>
          <c:cat>
            <c:strRef>
              <c:f>'studia podyplomowe'!$F$9:$F$18</c:f>
              <c:strCache>
                <c:ptCount val="10"/>
                <c:pt idx="0">
                  <c:v>Wydział  - Dziekan lub Kier. Kierunku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</c:v>
                </c:pt>
                <c:pt idx="4">
                  <c:v>Otoczenie gospodarcze</c:v>
                </c:pt>
                <c:pt idx="5">
                  <c:v>Rektor</c:v>
                </c:pt>
                <c:pt idx="6">
                  <c:v>Senacka Komisja ds. Dydaktycznych</c:v>
                </c:pt>
                <c:pt idx="7">
                  <c:v>Senacka Komisja ds. Mienia i Finansów</c:v>
                </c:pt>
                <c:pt idx="8">
                  <c:v>Biuro Organizacyjne</c:v>
                </c:pt>
                <c:pt idx="9">
                  <c:v>Senat</c:v>
                </c:pt>
              </c:strCache>
            </c:strRef>
          </c:cat>
          <c:val>
            <c:numRef>
              <c:f>'studia podyplomowe'!$I$9:$I$17</c:f>
              <c:numCache>
                <c:formatCode>General</c:formatCode>
                <c:ptCount val="9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C4-4032-8EC9-01C0C942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podyplomowe'!$I$4:$J$4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podyplomowe'!$I$5:$I$6</c:f>
              <c:numCache>
                <c:formatCode>m/d/yyyy</c:formatCode>
                <c:ptCount val="2"/>
                <c:pt idx="0">
                  <c:v>45590</c:v>
                </c:pt>
                <c:pt idx="1">
                  <c:v>45590</c:v>
                </c:pt>
              </c:numCache>
            </c:numRef>
          </c:xVal>
          <c:yVal>
            <c:numRef>
              <c:f>'studia podyplomowe'!$J$5:$J$6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BC4-4032-8EC9-01C0C94244B5}"/>
            </c:ext>
          </c:extLst>
        </c:ser>
        <c:ser>
          <c:idx val="3"/>
          <c:order val="3"/>
          <c:tx>
            <c:strRef>
              <c:f>'studia podyplomowe'!$F$18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podyplomowe'!$J$17,'studia podyplomowe'!$H$18:$J$18)</c:f>
              <c:numCache>
                <c:formatCode>m/d/yyyy</c:formatCode>
                <c:ptCount val="4"/>
                <c:pt idx="0">
                  <c:v>45624</c:v>
                </c:pt>
                <c:pt idx="1">
                  <c:v>45624</c:v>
                </c:pt>
                <c:pt idx="2">
                  <c:v>45316</c:v>
                </c:pt>
                <c:pt idx="3">
                  <c:v>45316</c:v>
                </c:pt>
              </c:numCache>
            </c:numRef>
          </c:xVal>
          <c:yVal>
            <c:numRef>
              <c:f>'studia podyplomowe'!$J$5:$J$6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BC4-4032-8EC9-01C0C942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547408</xdr:colOff>
      <xdr:row>19</xdr:row>
      <xdr:rowOff>32656</xdr:rowOff>
    </xdr:from>
    <xdr:to>
      <xdr:col>9</xdr:col>
      <xdr:colOff>1385607</xdr:colOff>
      <xdr:row>36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CA370C8-E073-45BC-9F5F-12D56B5AD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18</xdr:row>
      <xdr:rowOff>32656</xdr:rowOff>
    </xdr:from>
    <xdr:to>
      <xdr:col>9</xdr:col>
      <xdr:colOff>1419225</xdr:colOff>
      <xdr:row>35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FA6E0A8-1324-4456-97A6-315889E9A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19</xdr:row>
      <xdr:rowOff>32656</xdr:rowOff>
    </xdr:from>
    <xdr:to>
      <xdr:col>9</xdr:col>
      <xdr:colOff>1419225</xdr:colOff>
      <xdr:row>36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E9C11C6-C7C6-4DBC-9904-B1C35D946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10A6-063C-48AD-BC51-D4F632A6FB00}">
  <dimension ref="F3:J19"/>
  <sheetViews>
    <sheetView topLeftCell="E1" zoomScale="85" zoomScaleNormal="85" workbookViewId="0">
      <selection activeCell="H44" sqref="H44"/>
    </sheetView>
  </sheetViews>
  <sheetFormatPr defaultRowHeight="15" x14ac:dyDescent="0.25"/>
  <cols>
    <col min="6" max="6" width="49.140625" customWidth="1"/>
    <col min="7" max="7" width="66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36" t="s">
        <v>0</v>
      </c>
      <c r="G4" s="37"/>
      <c r="H4" s="6"/>
      <c r="I4" s="7" t="s">
        <v>1</v>
      </c>
      <c r="J4" s="8"/>
    </row>
    <row r="5" spans="6:10" x14ac:dyDescent="0.25">
      <c r="F5" s="38"/>
      <c r="G5" s="39"/>
      <c r="H5" s="9"/>
      <c r="I5" s="10">
        <f ca="1">TODAY()</f>
        <v>45590</v>
      </c>
      <c r="J5" s="11">
        <v>0</v>
      </c>
    </row>
    <row r="6" spans="6:10" ht="15.75" thickBot="1" x14ac:dyDescent="0.3">
      <c r="F6" s="40"/>
      <c r="G6" s="41"/>
      <c r="H6" s="1"/>
      <c r="I6" s="12">
        <f ca="1">TODAY()</f>
        <v>45590</v>
      </c>
      <c r="J6" s="13">
        <v>1</v>
      </c>
    </row>
    <row r="7" spans="6:10" ht="15.75" thickBot="1" x14ac:dyDescent="0.3">
      <c r="F7" s="1"/>
      <c r="G7" s="1"/>
      <c r="H7" s="1"/>
      <c r="I7" s="1"/>
      <c r="J7" s="1"/>
    </row>
    <row r="8" spans="6:10" ht="21" customHeight="1" thickBot="1" x14ac:dyDescent="0.3">
      <c r="F8" s="14" t="s">
        <v>2</v>
      </c>
      <c r="G8" s="15" t="s">
        <v>3</v>
      </c>
      <c r="H8" s="14" t="s">
        <v>4</v>
      </c>
      <c r="I8" s="14" t="s">
        <v>5</v>
      </c>
      <c r="J8" s="16" t="s">
        <v>6</v>
      </c>
    </row>
    <row r="9" spans="6:10" x14ac:dyDescent="0.25">
      <c r="F9" s="17" t="s">
        <v>7</v>
      </c>
      <c r="G9" s="18" t="s">
        <v>8</v>
      </c>
      <c r="H9" s="19">
        <f>J9-I9</f>
        <v>45565</v>
      </c>
      <c r="I9" s="20">
        <f>I10+I11</f>
        <v>44</v>
      </c>
      <c r="J9" s="21">
        <f>J11</f>
        <v>45609</v>
      </c>
    </row>
    <row r="10" spans="6:10" x14ac:dyDescent="0.25">
      <c r="F10" s="22" t="s">
        <v>9</v>
      </c>
      <c r="G10" s="23" t="s">
        <v>10</v>
      </c>
      <c r="H10" s="24">
        <f>J10-I10</f>
        <v>45565</v>
      </c>
      <c r="I10" s="25">
        <v>30</v>
      </c>
      <c r="J10" s="26">
        <f>H11</f>
        <v>45595</v>
      </c>
    </row>
    <row r="11" spans="6:10" x14ac:dyDescent="0.25">
      <c r="F11" s="22" t="s">
        <v>11</v>
      </c>
      <c r="G11" s="23" t="s">
        <v>12</v>
      </c>
      <c r="H11" s="24">
        <f t="shared" ref="H11:H12" si="0">J11-I11</f>
        <v>45595</v>
      </c>
      <c r="I11" s="25">
        <v>14</v>
      </c>
      <c r="J11" s="26">
        <f>J13</f>
        <v>45609</v>
      </c>
    </row>
    <row r="12" spans="6:10" x14ac:dyDescent="0.25">
      <c r="F12" s="22" t="s">
        <v>13</v>
      </c>
      <c r="G12" s="23" t="s">
        <v>12</v>
      </c>
      <c r="H12" s="24">
        <f t="shared" si="0"/>
        <v>45595</v>
      </c>
      <c r="I12" s="25">
        <v>14</v>
      </c>
      <c r="J12" s="26">
        <f>J13</f>
        <v>45609</v>
      </c>
    </row>
    <row r="13" spans="6:10" x14ac:dyDescent="0.25">
      <c r="F13" s="22" t="s">
        <v>14</v>
      </c>
      <c r="G13" s="23" t="s">
        <v>12</v>
      </c>
      <c r="H13" s="24">
        <f>J13-I13</f>
        <v>45595</v>
      </c>
      <c r="I13" s="25">
        <v>14</v>
      </c>
      <c r="J13" s="26">
        <f>H14</f>
        <v>45609</v>
      </c>
    </row>
    <row r="14" spans="6:10" x14ac:dyDescent="0.25">
      <c r="F14" s="27" t="s">
        <v>15</v>
      </c>
      <c r="G14" s="28" t="s">
        <v>16</v>
      </c>
      <c r="H14" s="29">
        <f>VLOOKUP(H18,terminy!A5:C14,2,0)</f>
        <v>45609</v>
      </c>
      <c r="I14" s="30">
        <f>J14-H14</f>
        <v>15</v>
      </c>
      <c r="J14" s="31">
        <f>J17</f>
        <v>45624</v>
      </c>
    </row>
    <row r="15" spans="6:10" x14ac:dyDescent="0.25">
      <c r="F15" s="32" t="s">
        <v>17</v>
      </c>
      <c r="G15" s="23" t="s">
        <v>12</v>
      </c>
      <c r="H15" s="24">
        <f>J15-I15</f>
        <v>45610</v>
      </c>
      <c r="I15" s="25">
        <v>5</v>
      </c>
      <c r="J15" s="33">
        <f>VLOOKUP(H18,terminy!A5:C14,3,0)</f>
        <v>45615</v>
      </c>
    </row>
    <row r="16" spans="6:10" x14ac:dyDescent="0.25">
      <c r="F16" s="22" t="s">
        <v>18</v>
      </c>
      <c r="G16" s="23" t="s">
        <v>12</v>
      </c>
      <c r="H16" s="24">
        <f>J15</f>
        <v>45615</v>
      </c>
      <c r="I16" s="25">
        <f>J16-H16</f>
        <v>5</v>
      </c>
      <c r="J16" s="26">
        <f>H17</f>
        <v>45620</v>
      </c>
    </row>
    <row r="17" spans="6:10" x14ac:dyDescent="0.25">
      <c r="F17" s="22" t="s">
        <v>19</v>
      </c>
      <c r="G17" s="23" t="s">
        <v>20</v>
      </c>
      <c r="H17" s="29">
        <f>J17-I17</f>
        <v>45620</v>
      </c>
      <c r="I17" s="30">
        <v>4</v>
      </c>
      <c r="J17" s="31">
        <f>H18</f>
        <v>45624</v>
      </c>
    </row>
    <row r="18" spans="6:10" ht="15.75" thickBot="1" x14ac:dyDescent="0.3">
      <c r="F18" s="34" t="s">
        <v>21</v>
      </c>
      <c r="G18" s="35" t="s">
        <v>22</v>
      </c>
      <c r="H18" s="42">
        <v>45624</v>
      </c>
      <c r="I18" s="43">
        <v>45372</v>
      </c>
      <c r="J18" s="44">
        <v>45372</v>
      </c>
    </row>
    <row r="19" spans="6:10" x14ac:dyDescent="0.25">
      <c r="J19" s="4"/>
    </row>
  </sheetData>
  <sheetProtection algorithmName="SHA-512" hashValue="9648voSWE4BPccDTDgLNSOOMO6Of8sdtlhmkdZMNi2cZji5DCJrA2CRuLw35ufkVLWQ6Ybill6LK1HdNP6qTsg==" saltValue="vv3szBujVHoh7kE4+3EwTw==" spinCount="100000" sheet="1" objects="1" scenarios="1"/>
  <mergeCells count="2">
    <mergeCell ref="F4:G6"/>
    <mergeCell ref="H18:J18"/>
  </mergeCells>
  <pageMargins left="0.7" right="0.7" top="0.75" bottom="0.75" header="0.3" footer="0.3"/>
  <pageSetup paperSize="9" orientation="portrait" verticalDpi="90" r:id="rId1"/>
  <ignoredErrors>
    <ignoredError sqref="J14 J10 H16 H1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DBD76-653D-46A8-93D5-2021CABF65D2}">
          <x14:formula1>
            <xm:f>terminy!$A$5:$A$14</xm:f>
          </x14:formula1>
          <xm:sqref>H18:J18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3E82-23CB-439D-8995-630223C765F8}">
  <dimension ref="F3:J17"/>
  <sheetViews>
    <sheetView topLeftCell="D1" zoomScale="85" zoomScaleNormal="85" workbookViewId="0">
      <selection activeCell="Q17" sqref="Q17"/>
    </sheetView>
  </sheetViews>
  <sheetFormatPr defaultRowHeight="15" x14ac:dyDescent="0.25"/>
  <cols>
    <col min="6" max="6" width="49.140625" customWidth="1"/>
    <col min="7" max="7" width="66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36" t="s">
        <v>23</v>
      </c>
      <c r="G4" s="37"/>
      <c r="H4" s="6"/>
      <c r="I4" s="7" t="s">
        <v>1</v>
      </c>
      <c r="J4" s="8"/>
    </row>
    <row r="5" spans="6:10" x14ac:dyDescent="0.25">
      <c r="F5" s="38"/>
      <c r="G5" s="39"/>
      <c r="H5" s="9"/>
      <c r="I5" s="10">
        <f ca="1">TODAY()</f>
        <v>45590</v>
      </c>
      <c r="J5" s="11">
        <v>0</v>
      </c>
    </row>
    <row r="6" spans="6:10" ht="15.75" thickBot="1" x14ac:dyDescent="0.3">
      <c r="F6" s="40"/>
      <c r="G6" s="41"/>
      <c r="H6" s="1"/>
      <c r="I6" s="12">
        <f ca="1">TODAY()</f>
        <v>45590</v>
      </c>
      <c r="J6" s="13">
        <v>1</v>
      </c>
    </row>
    <row r="7" spans="6:10" ht="15.75" thickBot="1" x14ac:dyDescent="0.3">
      <c r="F7" s="1"/>
      <c r="G7" s="1"/>
      <c r="H7" s="1"/>
      <c r="I7" s="1"/>
      <c r="J7" s="1"/>
    </row>
    <row r="8" spans="6:10" ht="21" customHeight="1" thickBot="1" x14ac:dyDescent="0.3">
      <c r="F8" s="14" t="s">
        <v>2</v>
      </c>
      <c r="G8" s="15" t="s">
        <v>3</v>
      </c>
      <c r="H8" s="14" t="s">
        <v>4</v>
      </c>
      <c r="I8" s="14" t="s">
        <v>5</v>
      </c>
      <c r="J8" s="16" t="s">
        <v>6</v>
      </c>
    </row>
    <row r="9" spans="6:10" x14ac:dyDescent="0.25">
      <c r="F9" s="17" t="s">
        <v>24</v>
      </c>
      <c r="G9" s="18" t="s">
        <v>8</v>
      </c>
      <c r="H9" s="19">
        <f>J9-I9</f>
        <v>45565</v>
      </c>
      <c r="I9" s="20">
        <f>I10+I11</f>
        <v>44</v>
      </c>
      <c r="J9" s="21">
        <f>H13</f>
        <v>45609</v>
      </c>
    </row>
    <row r="10" spans="6:10" x14ac:dyDescent="0.25">
      <c r="F10" s="22" t="s">
        <v>25</v>
      </c>
      <c r="G10" s="23" t="s">
        <v>10</v>
      </c>
      <c r="H10" s="24">
        <f>J10-I10</f>
        <v>45565</v>
      </c>
      <c r="I10" s="25">
        <v>30</v>
      </c>
      <c r="J10" s="26">
        <f>H11</f>
        <v>45595</v>
      </c>
    </row>
    <row r="11" spans="6:10" x14ac:dyDescent="0.25">
      <c r="F11" s="22" t="s">
        <v>26</v>
      </c>
      <c r="G11" s="23" t="s">
        <v>12</v>
      </c>
      <c r="H11" s="24">
        <f t="shared" ref="H11" si="0">J11-I11</f>
        <v>45595</v>
      </c>
      <c r="I11" s="25">
        <v>14</v>
      </c>
      <c r="J11" s="26">
        <f>J12</f>
        <v>45609</v>
      </c>
    </row>
    <row r="12" spans="6:10" x14ac:dyDescent="0.25">
      <c r="F12" s="22" t="s">
        <v>14</v>
      </c>
      <c r="G12" s="23" t="s">
        <v>12</v>
      </c>
      <c r="H12" s="24">
        <f>J12-I12</f>
        <v>45595</v>
      </c>
      <c r="I12" s="25">
        <v>14</v>
      </c>
      <c r="J12" s="26">
        <f>H13</f>
        <v>45609</v>
      </c>
    </row>
    <row r="13" spans="6:10" x14ac:dyDescent="0.25">
      <c r="F13" s="27" t="s">
        <v>15</v>
      </c>
      <c r="G13" s="28" t="s">
        <v>16</v>
      </c>
      <c r="H13" s="29">
        <f>VLOOKUP(H17,terminy!A5:C14,2,0)</f>
        <v>45609</v>
      </c>
      <c r="I13" s="30">
        <f>J13-H13</f>
        <v>15</v>
      </c>
      <c r="J13" s="31">
        <f>J16</f>
        <v>45624</v>
      </c>
    </row>
    <row r="14" spans="6:10" x14ac:dyDescent="0.25">
      <c r="F14" s="32" t="s">
        <v>17</v>
      </c>
      <c r="G14" s="23" t="s">
        <v>12</v>
      </c>
      <c r="H14" s="24">
        <f>J14-I14</f>
        <v>45610</v>
      </c>
      <c r="I14" s="25">
        <v>5</v>
      </c>
      <c r="J14" s="33">
        <f>VLOOKUP(H17,terminy!A5:C14,3,0)</f>
        <v>45615</v>
      </c>
    </row>
    <row r="15" spans="6:10" x14ac:dyDescent="0.25">
      <c r="F15" s="22" t="s">
        <v>18</v>
      </c>
      <c r="G15" s="23" t="s">
        <v>12</v>
      </c>
      <c r="H15" s="24">
        <f>J14</f>
        <v>45615</v>
      </c>
      <c r="I15" s="25">
        <f>J15-H15</f>
        <v>5</v>
      </c>
      <c r="J15" s="26">
        <f>H16</f>
        <v>45620</v>
      </c>
    </row>
    <row r="16" spans="6:10" x14ac:dyDescent="0.25">
      <c r="F16" s="22" t="s">
        <v>19</v>
      </c>
      <c r="G16" s="23" t="s">
        <v>20</v>
      </c>
      <c r="H16" s="29">
        <f>J16-I16</f>
        <v>45620</v>
      </c>
      <c r="I16" s="30">
        <v>4</v>
      </c>
      <c r="J16" s="31">
        <f>H17</f>
        <v>45624</v>
      </c>
    </row>
    <row r="17" spans="6:10" ht="15.75" thickBot="1" x14ac:dyDescent="0.3">
      <c r="F17" s="34" t="s">
        <v>21</v>
      </c>
      <c r="G17" s="35" t="s">
        <v>22</v>
      </c>
      <c r="H17" s="42">
        <v>45624</v>
      </c>
      <c r="I17" s="43">
        <v>45372</v>
      </c>
      <c r="J17" s="44">
        <v>45372</v>
      </c>
    </row>
  </sheetData>
  <mergeCells count="2">
    <mergeCell ref="F4:G6"/>
    <mergeCell ref="H17:J17"/>
  </mergeCells>
  <pageMargins left="0.7" right="0.7" top="0.75" bottom="0.75" header="0.3" footer="0.3"/>
  <pageSetup paperSize="9" orientation="portrait" verticalDpi="90" r:id="rId1"/>
  <ignoredErrors>
    <ignoredError sqref="J11 H13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F7DF5-7E4B-4F4E-BD32-EA75C3394C3C}">
          <x14:formula1>
            <xm:f>terminy!$A$5:$A$14</xm:f>
          </x14:formula1>
          <xm:sqref>H17:J17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73E9-8366-4B70-9BB4-0DB4D3F6B177}">
  <dimension ref="F3:J18"/>
  <sheetViews>
    <sheetView tabSelected="1" topLeftCell="D1" zoomScale="85" zoomScaleNormal="85" workbookViewId="0">
      <selection activeCell="H18" sqref="H18:J18"/>
    </sheetView>
  </sheetViews>
  <sheetFormatPr defaultRowHeight="15" x14ac:dyDescent="0.25"/>
  <cols>
    <col min="6" max="6" width="49.140625" customWidth="1"/>
    <col min="7" max="7" width="66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36" t="s">
        <v>27</v>
      </c>
      <c r="G4" s="37"/>
      <c r="H4" s="6"/>
      <c r="I4" s="7" t="s">
        <v>1</v>
      </c>
      <c r="J4" s="8"/>
    </row>
    <row r="5" spans="6:10" x14ac:dyDescent="0.25">
      <c r="F5" s="38"/>
      <c r="G5" s="39"/>
      <c r="H5" s="9"/>
      <c r="I5" s="10">
        <f ca="1">TODAY()</f>
        <v>45590</v>
      </c>
      <c r="J5" s="11">
        <v>0</v>
      </c>
    </row>
    <row r="6" spans="6:10" ht="15.75" thickBot="1" x14ac:dyDescent="0.3">
      <c r="F6" s="40"/>
      <c r="G6" s="41"/>
      <c r="H6" s="1"/>
      <c r="I6" s="12">
        <f ca="1">TODAY()</f>
        <v>45590</v>
      </c>
      <c r="J6" s="13">
        <v>1</v>
      </c>
    </row>
    <row r="7" spans="6:10" ht="15.75" thickBot="1" x14ac:dyDescent="0.3">
      <c r="F7" s="1"/>
      <c r="G7" s="1"/>
      <c r="H7" s="1"/>
      <c r="I7" s="1"/>
      <c r="J7" s="1"/>
    </row>
    <row r="8" spans="6:10" ht="21" customHeight="1" thickBot="1" x14ac:dyDescent="0.3">
      <c r="F8" s="14" t="s">
        <v>2</v>
      </c>
      <c r="G8" s="15" t="s">
        <v>3</v>
      </c>
      <c r="H8" s="14" t="s">
        <v>4</v>
      </c>
      <c r="I8" s="14" t="s">
        <v>5</v>
      </c>
      <c r="J8" s="16" t="s">
        <v>6</v>
      </c>
    </row>
    <row r="9" spans="6:10" x14ac:dyDescent="0.25">
      <c r="F9" s="17" t="s">
        <v>28</v>
      </c>
      <c r="G9" s="18" t="s">
        <v>8</v>
      </c>
      <c r="H9" s="19">
        <f>J9-I9</f>
        <v>45565</v>
      </c>
      <c r="I9" s="20">
        <f>I10+I11</f>
        <v>44</v>
      </c>
      <c r="J9" s="21">
        <f>J11</f>
        <v>45609</v>
      </c>
    </row>
    <row r="10" spans="6:10" x14ac:dyDescent="0.25">
      <c r="F10" s="22" t="s">
        <v>9</v>
      </c>
      <c r="G10" s="23" t="s">
        <v>10</v>
      </c>
      <c r="H10" s="24">
        <f>J10-I10</f>
        <v>45565</v>
      </c>
      <c r="I10" s="25">
        <v>30</v>
      </c>
      <c r="J10" s="26">
        <f>H11</f>
        <v>45595</v>
      </c>
    </row>
    <row r="11" spans="6:10" x14ac:dyDescent="0.25">
      <c r="F11" s="22" t="s">
        <v>11</v>
      </c>
      <c r="G11" s="23" t="s">
        <v>12</v>
      </c>
      <c r="H11" s="24">
        <f t="shared" ref="H11:H12" si="0">J11-I11</f>
        <v>45595</v>
      </c>
      <c r="I11" s="25">
        <v>14</v>
      </c>
      <c r="J11" s="26">
        <f>J13</f>
        <v>45609</v>
      </c>
    </row>
    <row r="12" spans="6:10" x14ac:dyDescent="0.25">
      <c r="F12" s="22" t="s">
        <v>29</v>
      </c>
      <c r="G12" s="23" t="s">
        <v>12</v>
      </c>
      <c r="H12" s="24">
        <f t="shared" si="0"/>
        <v>45595</v>
      </c>
      <c r="I12" s="25">
        <v>14</v>
      </c>
      <c r="J12" s="26">
        <f>J13</f>
        <v>45609</v>
      </c>
    </row>
    <row r="13" spans="6:10" x14ac:dyDescent="0.25">
      <c r="F13" s="22" t="s">
        <v>30</v>
      </c>
      <c r="G13" s="23" t="s">
        <v>12</v>
      </c>
      <c r="H13" s="24">
        <f>J13-I13</f>
        <v>45595</v>
      </c>
      <c r="I13" s="25">
        <v>14</v>
      </c>
      <c r="J13" s="26">
        <f>H14</f>
        <v>45609</v>
      </c>
    </row>
    <row r="14" spans="6:10" x14ac:dyDescent="0.25">
      <c r="F14" s="27" t="s">
        <v>15</v>
      </c>
      <c r="G14" s="28" t="s">
        <v>16</v>
      </c>
      <c r="H14" s="29">
        <f>VLOOKUP(H18,terminy!A5:C14,2,0)</f>
        <v>45609</v>
      </c>
      <c r="I14" s="30">
        <f>J14-H14</f>
        <v>15</v>
      </c>
      <c r="J14" s="31">
        <f>J17</f>
        <v>45624</v>
      </c>
    </row>
    <row r="15" spans="6:10" x14ac:dyDescent="0.25">
      <c r="F15" s="32" t="s">
        <v>17</v>
      </c>
      <c r="G15" s="23" t="s">
        <v>12</v>
      </c>
      <c r="H15" s="24">
        <f>J15-I15</f>
        <v>45610</v>
      </c>
      <c r="I15" s="25">
        <v>5</v>
      </c>
      <c r="J15" s="33">
        <f>VLOOKUP(H18,terminy!A5:C14,3,0)</f>
        <v>45615</v>
      </c>
    </row>
    <row r="16" spans="6:10" x14ac:dyDescent="0.25">
      <c r="F16" s="22" t="s">
        <v>18</v>
      </c>
      <c r="G16" s="23" t="s">
        <v>12</v>
      </c>
      <c r="H16" s="24">
        <f>J15</f>
        <v>45615</v>
      </c>
      <c r="I16" s="25">
        <f>J16-H16</f>
        <v>5</v>
      </c>
      <c r="J16" s="26">
        <f>H17</f>
        <v>45620</v>
      </c>
    </row>
    <row r="17" spans="6:10" x14ac:dyDescent="0.25">
      <c r="F17" s="22" t="s">
        <v>19</v>
      </c>
      <c r="G17" s="23" t="s">
        <v>20</v>
      </c>
      <c r="H17" s="29">
        <f>J17-I17</f>
        <v>45620</v>
      </c>
      <c r="I17" s="30">
        <v>4</v>
      </c>
      <c r="J17" s="31">
        <f>H18</f>
        <v>45624</v>
      </c>
    </row>
    <row r="18" spans="6:10" ht="15.75" thickBot="1" x14ac:dyDescent="0.3">
      <c r="F18" s="34" t="s">
        <v>21</v>
      </c>
      <c r="G18" s="35" t="s">
        <v>22</v>
      </c>
      <c r="H18" s="42">
        <v>45624</v>
      </c>
      <c r="I18" s="43">
        <v>45316</v>
      </c>
      <c r="J18" s="44">
        <v>45316</v>
      </c>
    </row>
  </sheetData>
  <sheetProtection algorithmName="SHA-512" hashValue="eayID2/kGu/ErtaatXQbocHufw2hbqLN7AoW1UbBhN2szhPYYGOBpwjgDUMMVeh7PXQ2N64LYqH1m7N0U9fOww==" saltValue="cnMNFwX4555fKfswZ66ZTQ==" spinCount="100000" sheet="1" objects="1" scenarios="1"/>
  <mergeCells count="2">
    <mergeCell ref="F4:G6"/>
    <mergeCell ref="H18:J18"/>
  </mergeCells>
  <pageMargins left="0.7" right="0.7" top="0.75" bottom="0.75" header="0.3" footer="0.3"/>
  <pageSetup paperSize="9" orientation="portrait" verticalDpi="90" r:id="rId1"/>
  <ignoredErrors>
    <ignoredError sqref="J10 H14 H1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5AE648-FEEC-4C3A-8877-9066ABD29E1E}">
          <x14:formula1>
            <xm:f>terminy!$A$5:$A$14</xm:f>
          </x14:formula1>
          <xm:sqref>H18:J18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EFB5-B2DB-4247-AD7E-AD3C774115E5}">
  <dimension ref="A3:C14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3" width="23.28515625" customWidth="1"/>
    <col min="6" max="6" width="12.42578125" customWidth="1"/>
  </cols>
  <sheetData>
    <row r="3" spans="1:3" ht="15.75" thickBot="1" x14ac:dyDescent="0.3"/>
    <row r="4" spans="1:3" ht="60.75" thickBot="1" x14ac:dyDescent="0.3">
      <c r="A4" s="2" t="s">
        <v>31</v>
      </c>
      <c r="B4" s="5" t="s">
        <v>32</v>
      </c>
      <c r="C4" s="3" t="s">
        <v>33</v>
      </c>
    </row>
    <row r="5" spans="1:3" x14ac:dyDescent="0.25">
      <c r="A5" s="45">
        <v>45589</v>
      </c>
      <c r="B5" s="46">
        <v>45572</v>
      </c>
      <c r="C5" s="47">
        <v>45579</v>
      </c>
    </row>
    <row r="6" spans="1:3" x14ac:dyDescent="0.25">
      <c r="A6" s="45">
        <v>45624</v>
      </c>
      <c r="B6" s="48">
        <v>45609</v>
      </c>
      <c r="C6" s="49">
        <v>45615</v>
      </c>
    </row>
    <row r="7" spans="1:3" x14ac:dyDescent="0.25">
      <c r="A7" s="45">
        <v>45645</v>
      </c>
      <c r="B7" s="48">
        <v>45628</v>
      </c>
      <c r="C7" s="49">
        <v>45635</v>
      </c>
    </row>
    <row r="8" spans="1:3" x14ac:dyDescent="0.25">
      <c r="A8" s="45">
        <v>45687</v>
      </c>
      <c r="B8" s="48">
        <v>45671</v>
      </c>
      <c r="C8" s="49">
        <v>45678</v>
      </c>
    </row>
    <row r="9" spans="1:3" x14ac:dyDescent="0.25">
      <c r="A9" s="45">
        <v>45715</v>
      </c>
      <c r="B9" s="48">
        <v>45693</v>
      </c>
      <c r="C9" s="49">
        <v>45705</v>
      </c>
    </row>
    <row r="10" spans="1:3" x14ac:dyDescent="0.25">
      <c r="A10" s="45">
        <v>45743</v>
      </c>
      <c r="B10" s="48">
        <v>45722</v>
      </c>
      <c r="C10" s="49">
        <v>45734</v>
      </c>
    </row>
    <row r="11" spans="1:3" x14ac:dyDescent="0.25">
      <c r="A11" s="45">
        <v>45771</v>
      </c>
      <c r="B11" s="48">
        <v>45755</v>
      </c>
      <c r="C11" s="49">
        <v>45762</v>
      </c>
    </row>
    <row r="12" spans="1:3" x14ac:dyDescent="0.25">
      <c r="A12" s="45">
        <v>45799</v>
      </c>
      <c r="B12" s="48">
        <v>45784</v>
      </c>
      <c r="C12" s="49">
        <v>45789</v>
      </c>
    </row>
    <row r="13" spans="1:3" x14ac:dyDescent="0.25">
      <c r="A13" s="45">
        <v>45834</v>
      </c>
      <c r="B13" s="48">
        <v>45820</v>
      </c>
      <c r="C13" s="49">
        <v>45825</v>
      </c>
    </row>
    <row r="14" spans="1:3" ht="15.75" thickBot="1" x14ac:dyDescent="0.3">
      <c r="A14" s="50">
        <v>45925</v>
      </c>
      <c r="B14" s="51">
        <v>45909</v>
      </c>
      <c r="C14" s="52">
        <v>45916</v>
      </c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3C7D46D7DCE54F85A612A04866AD7C" ma:contentTypeVersion="16" ma:contentTypeDescription="Utwórz nowy dokument." ma:contentTypeScope="" ma:versionID="a117f7831fa2be37c1e1f7771996a986">
  <xsd:schema xmlns:xsd="http://www.w3.org/2001/XMLSchema" xmlns:xs="http://www.w3.org/2001/XMLSchema" xmlns:p="http://schemas.microsoft.com/office/2006/metadata/properties" xmlns:ns2="9139b03e-b0fd-4a4c-8251-0cdfec341fed" xmlns:ns3="1bcc1c37-d550-4d33-a1f1-412177efd7bb" targetNamespace="http://schemas.microsoft.com/office/2006/metadata/properties" ma:root="true" ma:fieldsID="afac40426c1368d3c072c0a779d88168" ns2:_="" ns3:_="">
    <xsd:import namespace="9139b03e-b0fd-4a4c-8251-0cdfec341fed"/>
    <xsd:import namespace="1bcc1c37-d550-4d33-a1f1-412177efd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b03e-b0fd-4a4c-8251-0cdfec3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2f099342-574a-46f9-b456-231b6f84f4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c1c37-d550-4d33-a1f1-412177efd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K m W T V L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K m W T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p l k 1 Q o i k e 4 D g A A A B E A A A A T A B w A R m 9 y b X V s Y X M v U 2 V j d G l v b j E u b S C i G A A o o B Q A A A A A A A A A A A A A A A A A A A A A A A A A A A A r T k 0 u y c z P U w i G 0 I b W A F B L A Q I t A B Q A A g A I A C p l k 1 S 2 Y 3 3 0 p A A A A P U A A A A S A A A A A A A A A A A A A A A A A A A A A A B D b 2 5 m a W c v U G F j a 2 F n Z S 5 4 b W x Q S w E C L Q A U A A I A C A A q Z Z N U D 8 r p q 6 Q A A A D p A A A A E w A A A A A A A A A A A A A A A A D w A A A A W 0 N v b n R l b n R f V H l w Z X N d L n h t b F B L A Q I t A B Q A A g A I A C p l k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3 8 j L y 8 r U e S K w H + y n J i J j n A A A A A A I A A A A A A A N m A A D A A A A A E A A A A F P m 9 g N Q 9 j S M e k V 5 N o a h p J A A A A A A B I A A A K A A A A A Q A A A A t q C A W 9 + r I b g g I U f g i g X 5 0 1 A A A A B X e T S 5 m 0 Z A h O y T r X P y U 6 a o O Z u 8 d Q G N 1 A q 7 G i o r Z I s 9 9 P o N t i b U H U / U k I y b H H K W 1 h q a c v 1 3 L 5 5 j L g C S y t g D b M z b k / 5 w s o y d b f 1 Q 2 d Z D A H z T Y R Q A A A A k s I O o H / G d q + n b Z u I I y + y 3 r 5 9 s A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9b03e-b0fd-4a4c-8251-0cdfec341f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F0BC19-2735-4481-BACF-2CF21D3F1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DA958-5CBD-4AE2-9706-4068354C2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9b03e-b0fd-4a4c-8251-0cdfec341fed"/>
    <ds:schemaRef ds:uri="1bcc1c37-d550-4d33-a1f1-412177efd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9360D-BF21-44D7-8ABE-63F8A94E08D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F64AEB9-168B-46F8-B6C2-4E3CD16D2252}">
  <ds:schemaRefs>
    <ds:schemaRef ds:uri="http://schemas.microsoft.com/office/2006/metadata/properties"/>
    <ds:schemaRef ds:uri="http://schemas.microsoft.com/office/infopath/2007/PartnerControls"/>
    <ds:schemaRef ds:uri="9139b03e-b0fd-4a4c-8251-0cdfec341f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studia </vt:lpstr>
      <vt:lpstr>studia (zmiana)</vt:lpstr>
      <vt:lpstr>studia podyplomowe</vt:lpstr>
      <vt:lpstr>terminy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Mateusz Konkol</cp:lastModifiedBy>
  <cp:revision/>
  <dcterms:created xsi:type="dcterms:W3CDTF">2022-03-15T13:15:26Z</dcterms:created>
  <dcterms:modified xsi:type="dcterms:W3CDTF">2024-10-25T13:30:58Z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0x010100AA3C7D46D7DCE54F85A612A04866AD7C</vt:lpwstr>
  </property>
  <property fmtid="{D5CDD505-2E9C-101B-9397-08002B2CF9AE}" pid="3" name="MediaServiceImageTags">
    <vt:lpwstr/>
  </property>
</Properties>
</file>