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korzeniewska\Desktop\"/>
    </mc:Choice>
  </mc:AlternateContent>
  <xr:revisionPtr revIDLastSave="0" documentId="13_ncr:1_{32F65FBF-CC17-498E-B7FF-079559C7E102}" xr6:coauthVersionLast="47" xr6:coauthVersionMax="47" xr10:uidLastSave="{00000000-0000-0000-0000-000000000000}"/>
  <bookViews>
    <workbookView xWindow="-120" yWindow="-120" windowWidth="38640" windowHeight="21120" tabRatio="691" xr2:uid="{7E268C58-7470-4AA6-9067-425B0DBAAAA2}"/>
  </bookViews>
  <sheets>
    <sheet name="studia " sheetId="5" r:id="rId1"/>
    <sheet name="studia_zmiana" sheetId="13" r:id="rId2"/>
    <sheet name="studia podyplomowe" sheetId="8" r:id="rId3"/>
    <sheet name="studia podyplomowe_zmiana" sheetId="14" r:id="rId4"/>
    <sheet name="terminy" sheetId="12" state="hidden" r:id="rId5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4" l="1"/>
  <c r="I9" i="14"/>
  <c r="J18" i="14"/>
  <c r="H18" i="14" s="1"/>
  <c r="J17" i="14" s="1"/>
  <c r="J16" i="14"/>
  <c r="H17" i="14" s="1"/>
  <c r="I6" i="14"/>
  <c r="I5" i="14"/>
  <c r="J18" i="5"/>
  <c r="H19" i="5" s="1"/>
  <c r="J17" i="13"/>
  <c r="H17" i="13" s="1"/>
  <c r="J16" i="13" s="1"/>
  <c r="J19" i="13"/>
  <c r="H19" i="13" s="1"/>
  <c r="J18" i="13" s="1"/>
  <c r="H15" i="13"/>
  <c r="H16" i="13" s="1"/>
  <c r="J14" i="13" s="1"/>
  <c r="H14" i="13" s="1"/>
  <c r="I9" i="13"/>
  <c r="I6" i="13"/>
  <c r="I5" i="13"/>
  <c r="H15" i="5"/>
  <c r="J14" i="5" s="1"/>
  <c r="J19" i="8"/>
  <c r="H19" i="8" s="1"/>
  <c r="J18" i="8" s="1"/>
  <c r="J17" i="8"/>
  <c r="H18" i="8" s="1"/>
  <c r="H15" i="8"/>
  <c r="H16" i="8" s="1"/>
  <c r="J14" i="8" s="1"/>
  <c r="H14" i="8" s="1"/>
  <c r="J20" i="5"/>
  <c r="H20" i="5" s="1"/>
  <c r="J19" i="5" s="1"/>
  <c r="I9" i="8"/>
  <c r="I6" i="8"/>
  <c r="I5" i="8"/>
  <c r="I9" i="5"/>
  <c r="I6" i="5"/>
  <c r="I5" i="5"/>
  <c r="H15" i="14" l="1"/>
  <c r="J13" i="14" s="1"/>
  <c r="J12" i="14"/>
  <c r="H12" i="14" s="1"/>
  <c r="H16" i="14"/>
  <c r="J15" i="14" s="1"/>
  <c r="J14" i="14"/>
  <c r="I14" i="14" s="1"/>
  <c r="I17" i="14"/>
  <c r="J13" i="8"/>
  <c r="I19" i="5"/>
  <c r="I16" i="13"/>
  <c r="J15" i="13"/>
  <c r="I15" i="13" s="1"/>
  <c r="H18" i="13"/>
  <c r="I18" i="13" s="1"/>
  <c r="J13" i="13"/>
  <c r="H16" i="5"/>
  <c r="H17" i="5"/>
  <c r="J15" i="8"/>
  <c r="I15" i="8" s="1"/>
  <c r="I18" i="8"/>
  <c r="H17" i="8"/>
  <c r="J16" i="8" s="1"/>
  <c r="I16" i="8" s="1"/>
  <c r="J15" i="5"/>
  <c r="I15" i="5" s="1"/>
  <c r="H18" i="5"/>
  <c r="I15" i="14" l="1"/>
  <c r="H13" i="14"/>
  <c r="J11" i="14"/>
  <c r="H11" i="14" s="1"/>
  <c r="J9" i="14"/>
  <c r="H9" i="14" s="1"/>
  <c r="J10" i="14"/>
  <c r="H10" i="14" s="1"/>
  <c r="J11" i="8"/>
  <c r="H11" i="8" s="1"/>
  <c r="J12" i="8"/>
  <c r="H12" i="8" s="1"/>
  <c r="H13" i="8"/>
  <c r="J11" i="13"/>
  <c r="H13" i="13"/>
  <c r="J12" i="13"/>
  <c r="J16" i="5"/>
  <c r="I16" i="5" s="1"/>
  <c r="J17" i="5"/>
  <c r="I17" i="5" s="1"/>
  <c r="J10" i="8" l="1"/>
  <c r="H10" i="8" s="1"/>
  <c r="J9" i="8"/>
  <c r="H9" i="8" s="1"/>
  <c r="H11" i="13"/>
  <c r="J10" i="13" s="1"/>
  <c r="H10" i="13" s="1"/>
  <c r="J9" i="13"/>
  <c r="H9" i="13" s="1"/>
  <c r="H12" i="13"/>
  <c r="J12" i="5" l="1"/>
  <c r="J13" i="5"/>
  <c r="H14" i="5"/>
  <c r="H13" i="5" l="1"/>
  <c r="J11" i="5"/>
  <c r="H11" i="5" s="1"/>
  <c r="H12" i="5"/>
  <c r="J10" i="5" s="1"/>
  <c r="H10" i="5" s="1"/>
  <c r="J9" i="5"/>
  <c r="H9" i="5" s="1"/>
</calcChain>
</file>

<file path=xl/sharedStrings.xml><?xml version="1.0" encoding="utf-8"?>
<sst xmlns="http://schemas.openxmlformats.org/spreadsheetml/2006/main" count="130" uniqueCount="47">
  <si>
    <t>PROCEDURA UTWORZENIA KIERUNKU</t>
  </si>
  <si>
    <t>Dzisiaj</t>
  </si>
  <si>
    <t>JEDNOSTKA</t>
  </si>
  <si>
    <t>DZIAŁANIE</t>
  </si>
  <si>
    <t>POCZĄTEK</t>
  </si>
  <si>
    <t>CZAS TRWANIA</t>
  </si>
  <si>
    <t>KONIEC</t>
  </si>
  <si>
    <t>Wydział - Dziekan</t>
  </si>
  <si>
    <t>Koordynator</t>
  </si>
  <si>
    <t>Wydziałowa Komisja ds. Jakości Kształacenia</t>
  </si>
  <si>
    <t>Opinia</t>
  </si>
  <si>
    <t>Rada Wydziału i WRS/PPS</t>
  </si>
  <si>
    <t>Rektor</t>
  </si>
  <si>
    <t>Przyjęcie wniosku. Ocena zasadności i kompletności wniosku. Decyzja.</t>
  </si>
  <si>
    <t>Senacka Komisja ds. Dydaktycznych</t>
  </si>
  <si>
    <t>Senacka Komisja ds. Mienia i Finansów</t>
  </si>
  <si>
    <t>Biuro Organizacyjne</t>
  </si>
  <si>
    <t>Senat</t>
  </si>
  <si>
    <t xml:space="preserve">Uchwała </t>
  </si>
  <si>
    <t>PROCEDURA UTWORZENIA STUDIÓW PODYPLOMOWYCH</t>
  </si>
  <si>
    <t>Rada Wydziału</t>
  </si>
  <si>
    <t>Otoczenie gospodarcze</t>
  </si>
  <si>
    <t>Ostateczny termin wpływu dokumentów do Prorektora</t>
  </si>
  <si>
    <t>Zespół ekspertów *</t>
  </si>
  <si>
    <t>Otoczenie społeczno-gospodarcze</t>
  </si>
  <si>
    <t>Biuro Kształcenia</t>
  </si>
  <si>
    <t>Działu Budżetowania i Kontrolingu</t>
  </si>
  <si>
    <t>* tylko jeśli nowy kierunek studiów ma być przypisany do więcej niż jednej dyscypliny naukowej</t>
  </si>
  <si>
    <t>Przygotowanie projektu przy współpracy z WKD i Biurem Kształcenia</t>
  </si>
  <si>
    <t>Sprawdzenie warunków formalnych</t>
  </si>
  <si>
    <t>Przyjęcie wniosku. Ocena kompletności wniosku. Decyzja.</t>
  </si>
  <si>
    <t>Rozpoczęcie procedury (wniosek do Rektora - zał. nr 7, zgoda na procedowanie)</t>
  </si>
  <si>
    <t>Działu Budżetowania i Kontrolingu**</t>
  </si>
  <si>
    <t>Senacka Komisja ds. Mienia i Finansów**</t>
  </si>
  <si>
    <t>Wydział  - Dziekan</t>
  </si>
  <si>
    <t>Centrum Wsparcia Dydaktyki</t>
  </si>
  <si>
    <t>PROCEDURA ZMIANY PROGRAMU STUDIÓW PODYPLOMOWYCH</t>
  </si>
  <si>
    <t>PROCEDURA ZMIANY PROGRAMU STUDIÓW</t>
  </si>
  <si>
    <t>Przygotowanie projektu przy współpracy z Centrum Wsparcia Dydaktyki</t>
  </si>
  <si>
    <t>** tylko jeśli zmiany dotyczą studiów niestacjonarnych</t>
  </si>
  <si>
    <t>Przygotowanie dokumentów senat</t>
  </si>
  <si>
    <t>Przygotowanie dokumentów na senat</t>
  </si>
  <si>
    <t>Rozpoczęcie procedury (wniosek do Rektora, zgoda na procedowanie)</t>
  </si>
  <si>
    <t>Przygotowanie kalkulacji</t>
  </si>
  <si>
    <t>Przygotowanie kalkulacji we wspólpracy z koordynatorem</t>
  </si>
  <si>
    <t xml:space="preserve">Posiedzenia 
Senackiej Komisji Dydaktycznej </t>
  </si>
  <si>
    <t xml:space="preserve">Posiedzenia 
Senatu UKSW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</si>
</sst>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9" tint="-0.499984740745262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2" fontId="0" fillId="6" borderId="22" xfId="0" applyNumberFormat="1" applyFill="1" applyBorder="1" applyAlignment="1">
      <alignment horizontal="center" vertical="center" wrapText="1"/>
    </xf>
    <xf numFmtId="2" fontId="0" fillId="10" borderId="22" xfId="0" applyNumberFormat="1" applyFill="1" applyBorder="1" applyAlignment="1">
      <alignment horizontal="center" vertical="center" wrapText="1"/>
    </xf>
    <xf numFmtId="2" fontId="0" fillId="7" borderId="22" xfId="0" applyNumberForma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/>
    <xf numFmtId="14" fontId="0" fillId="0" borderId="0" xfId="0" applyNumberFormat="1"/>
    <xf numFmtId="14" fontId="9" fillId="5" borderId="22" xfId="0" applyNumberFormat="1" applyFont="1" applyFill="1" applyBorder="1" applyAlignment="1">
      <alignment horizontal="center" vertical="center"/>
    </xf>
    <xf numFmtId="14" fontId="9" fillId="11" borderId="22" xfId="0" applyNumberFormat="1" applyFont="1" applyFill="1" applyBorder="1" applyAlignment="1">
      <alignment horizontal="center" vertical="center"/>
    </xf>
    <xf numFmtId="14" fontId="9" fillId="8" borderId="22" xfId="0" applyNumberFormat="1" applyFont="1" applyFill="1" applyBorder="1" applyAlignment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right" vertical="center"/>
    </xf>
    <xf numFmtId="0" fontId="5" fillId="2" borderId="16" xfId="0" applyFont="1" applyFill="1" applyBorder="1" applyAlignment="1" applyProtection="1">
      <alignment vertical="center"/>
    </xf>
    <xf numFmtId="14" fontId="1" fillId="0" borderId="14" xfId="0" applyNumberFormat="1" applyFont="1" applyBorder="1" applyAlignment="1" applyProtection="1">
      <alignment horizontal="center" vertical="center"/>
    </xf>
    <xf numFmtId="14" fontId="1" fillId="4" borderId="17" xfId="0" applyNumberFormat="1" applyFont="1" applyFill="1" applyBorder="1" applyAlignment="1" applyProtection="1">
      <alignment horizontal="right" vertical="center"/>
    </xf>
    <xf numFmtId="0" fontId="5" fillId="2" borderId="14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14" fontId="6" fillId="4" borderId="18" xfId="0" applyNumberFormat="1" applyFont="1" applyFill="1" applyBorder="1" applyAlignment="1" applyProtection="1">
      <alignment horizontal="right" vertical="center"/>
    </xf>
    <xf numFmtId="0" fontId="5" fillId="2" borderId="19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left"/>
    </xf>
    <xf numFmtId="0" fontId="2" fillId="0" borderId="9" xfId="0" applyFont="1" applyFill="1" applyBorder="1" applyAlignment="1" applyProtection="1">
      <alignment horizontal="center"/>
    </xf>
    <xf numFmtId="14" fontId="2" fillId="0" borderId="8" xfId="0" applyNumberFormat="1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14" fontId="2" fillId="0" borderId="10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right"/>
    </xf>
    <xf numFmtId="0" fontId="0" fillId="0" borderId="4" xfId="0" applyFill="1" applyBorder="1" applyAlignment="1" applyProtection="1">
      <alignment horizontal="center"/>
    </xf>
    <xf numFmtId="14" fontId="0" fillId="0" borderId="2" xfId="0" applyNumberFormat="1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14" fontId="0" fillId="0" borderId="5" xfId="0" applyNumberFormat="1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left"/>
    </xf>
    <xf numFmtId="0" fontId="2" fillId="0" borderId="4" xfId="0" applyFont="1" applyFill="1" applyBorder="1" applyAlignment="1" applyProtection="1">
      <alignment horizontal="center"/>
    </xf>
    <xf numFmtId="14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14" fontId="2" fillId="0" borderId="5" xfId="0" applyNumberFormat="1" applyFont="1" applyFill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/>
    </xf>
    <xf numFmtId="14" fontId="0" fillId="0" borderId="2" xfId="0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14" fontId="0" fillId="0" borderId="5" xfId="0" applyNumberFormat="1" applyFont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right"/>
    </xf>
    <xf numFmtId="0" fontId="0" fillId="0" borderId="4" xfId="0" applyBorder="1" applyAlignment="1" applyProtection="1">
      <alignment horizontal="center"/>
    </xf>
    <xf numFmtId="14" fontId="0" fillId="0" borderId="2" xfId="0" applyNumberForma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3" borderId="5" xfId="0" applyNumberFormat="1" applyFill="1" applyBorder="1" applyAlignment="1" applyProtection="1">
      <alignment horizontal="center" vertical="center"/>
    </xf>
    <xf numFmtId="14" fontId="0" fillId="0" borderId="5" xfId="0" applyNumberForma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right"/>
    </xf>
    <xf numFmtId="0" fontId="2" fillId="0" borderId="3" xfId="0" applyFont="1" applyBorder="1" applyAlignment="1" applyProtection="1">
      <alignment horizontal="left"/>
    </xf>
    <xf numFmtId="0" fontId="2" fillId="0" borderId="7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14" fontId="2" fillId="0" borderId="8" xfId="0" applyNumberFormat="1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4" fontId="2" fillId="0" borderId="10" xfId="0" applyNumberFormat="1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/>
    </xf>
    <xf numFmtId="14" fontId="2" fillId="0" borderId="2" xfId="0" applyNumberFormat="1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14" fontId="2" fillId="0" borderId="5" xfId="0" applyNumberFormat="1" applyFont="1" applyBorder="1" applyAlignment="1" applyProtection="1">
      <alignment horizontal="center" vertical="center"/>
    </xf>
    <xf numFmtId="14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14" fontId="9" fillId="0" borderId="5" xfId="0" applyNumberFormat="1" applyFont="1" applyFill="1" applyBorder="1" applyAlignment="1" applyProtection="1">
      <alignment horizontal="center" vertical="center"/>
    </xf>
    <xf numFmtId="0" fontId="1" fillId="2" borderId="20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1" fillId="2" borderId="14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</xf>
    <xf numFmtId="0" fontId="1" fillId="2" borderId="19" xfId="0" applyFont="1" applyFill="1" applyBorder="1" applyAlignment="1" applyProtection="1">
      <alignment horizontal="center" vertical="center"/>
    </xf>
    <xf numFmtId="14" fontId="4" fillId="9" borderId="13" xfId="0" applyNumberFormat="1" applyFont="1" applyFill="1" applyBorder="1" applyAlignment="1" applyProtection="1">
      <alignment horizontal="center" vertical="center"/>
      <protection locked="0"/>
    </xf>
    <xf numFmtId="14" fontId="4" fillId="9" borderId="7" xfId="0" applyNumberFormat="1" applyFont="1" applyFill="1" applyBorder="1" applyAlignment="1" applyProtection="1">
      <alignment horizontal="center" vertical="center"/>
      <protection locked="0"/>
    </xf>
    <xf numFmtId="14" fontId="4" fillId="9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87613193590591"/>
          <c:y val="7.083004136691641E-2"/>
          <c:w val="0.57160955275978997"/>
          <c:h val="0.81416889373842449"/>
        </c:manualLayout>
      </c:layout>
      <c:barChart>
        <c:barDir val="bar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cat>
            <c:strRef>
              <c:f>'studia '!$F$9:$F$21</c:f>
              <c:strCache>
                <c:ptCount val="13"/>
                <c:pt idx="0">
                  <c:v>Wydział - Dziekan</c:v>
                </c:pt>
                <c:pt idx="1">
                  <c:v>Koordynator</c:v>
                </c:pt>
                <c:pt idx="2">
                  <c:v>Zespół ekspertów *</c:v>
                </c:pt>
                <c:pt idx="3">
                  <c:v>Wydziałowa Komisja ds. Jakości Kształacenia</c:v>
                </c:pt>
                <c:pt idx="4">
                  <c:v>Rada Wydziału i WRS/PPS</c:v>
                </c:pt>
                <c:pt idx="5">
                  <c:v>Otoczenie społeczno-gospodarcze</c:v>
                </c:pt>
                <c:pt idx="6">
                  <c:v>Rektor</c:v>
                </c:pt>
                <c:pt idx="7">
                  <c:v>Biuro Kształcenia</c:v>
                </c:pt>
                <c:pt idx="8">
                  <c:v>Działu Budżetowania i Kontrolingu</c:v>
                </c:pt>
                <c:pt idx="9">
                  <c:v>Senacka Komisja ds. Dydaktycznych</c:v>
                </c:pt>
                <c:pt idx="10">
                  <c:v>Senacka Komisja ds. Mienia i Finansów</c:v>
                </c:pt>
                <c:pt idx="11">
                  <c:v>Biuro Organizacyjne</c:v>
                </c:pt>
                <c:pt idx="12">
                  <c:v>Senat</c:v>
                </c:pt>
              </c:strCache>
            </c:strRef>
          </c:cat>
          <c:val>
            <c:numRef>
              <c:f>'studia '!$H$9:$H$20</c:f>
              <c:numCache>
                <c:formatCode>m/d/yyyy</c:formatCode>
                <c:ptCount val="12"/>
                <c:pt idx="0">
                  <c:v>45948</c:v>
                </c:pt>
                <c:pt idx="1">
                  <c:v>45948</c:v>
                </c:pt>
                <c:pt idx="2">
                  <c:v>45978</c:v>
                </c:pt>
                <c:pt idx="3">
                  <c:v>45978</c:v>
                </c:pt>
                <c:pt idx="4">
                  <c:v>45978</c:v>
                </c:pt>
                <c:pt idx="5">
                  <c:v>45978</c:v>
                </c:pt>
                <c:pt idx="6">
                  <c:v>45992</c:v>
                </c:pt>
                <c:pt idx="7">
                  <c:v>45992</c:v>
                </c:pt>
                <c:pt idx="8">
                  <c:v>45992</c:v>
                </c:pt>
                <c:pt idx="9">
                  <c:v>45996</c:v>
                </c:pt>
                <c:pt idx="10">
                  <c:v>46001</c:v>
                </c:pt>
                <c:pt idx="11">
                  <c:v>46005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73-4020-9962-164E7867B68D}"/>
            </c:ext>
          </c:extLst>
        </c:ser>
        <c:ser>
          <c:idx val="1"/>
          <c:order val="1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973-4020-9962-164E7867B68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5973-4020-9962-164E7867B68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5973-4020-9962-164E7867B68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973-4020-9962-164E7867B68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6C1-45DF-A4A5-B901933E249F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6C1-45DF-A4A5-B901933E249F}"/>
              </c:ext>
            </c:extLst>
          </c:dPt>
          <c:cat>
            <c:strRef>
              <c:f>'studia '!$F$9:$F$21</c:f>
              <c:strCache>
                <c:ptCount val="13"/>
                <c:pt idx="0">
                  <c:v>Wydział - Dziekan</c:v>
                </c:pt>
                <c:pt idx="1">
                  <c:v>Koordynator</c:v>
                </c:pt>
                <c:pt idx="2">
                  <c:v>Zespół ekspertów *</c:v>
                </c:pt>
                <c:pt idx="3">
                  <c:v>Wydziałowa Komisja ds. Jakości Kształacenia</c:v>
                </c:pt>
                <c:pt idx="4">
                  <c:v>Rada Wydziału i WRS/PPS</c:v>
                </c:pt>
                <c:pt idx="5">
                  <c:v>Otoczenie społeczno-gospodarcze</c:v>
                </c:pt>
                <c:pt idx="6">
                  <c:v>Rektor</c:v>
                </c:pt>
                <c:pt idx="7">
                  <c:v>Biuro Kształcenia</c:v>
                </c:pt>
                <c:pt idx="8">
                  <c:v>Działu Budżetowania i Kontrolingu</c:v>
                </c:pt>
                <c:pt idx="9">
                  <c:v>Senacka Komisja ds. Dydaktycznych</c:v>
                </c:pt>
                <c:pt idx="10">
                  <c:v>Senacka Komisja ds. Mienia i Finansów</c:v>
                </c:pt>
                <c:pt idx="11">
                  <c:v>Biuro Organizacyjne</c:v>
                </c:pt>
                <c:pt idx="12">
                  <c:v>Senat</c:v>
                </c:pt>
              </c:strCache>
            </c:strRef>
          </c:cat>
          <c:val>
            <c:numRef>
              <c:f>'studia '!$I$9:$I$20</c:f>
              <c:numCache>
                <c:formatCode>General</c:formatCode>
                <c:ptCount val="12"/>
                <c:pt idx="0">
                  <c:v>44</c:v>
                </c:pt>
                <c:pt idx="1">
                  <c:v>30</c:v>
                </c:pt>
                <c:pt idx="2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17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973-4020-9962-164E7867B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3"/>
        <c:overlap val="26"/>
        <c:axId val="423983456"/>
        <c:axId val="423987392"/>
      </c:barChart>
      <c:scatterChart>
        <c:scatterStyle val="lineMarker"/>
        <c:varyColors val="0"/>
        <c:ser>
          <c:idx val="2"/>
          <c:order val="2"/>
          <c:tx>
            <c:strRef>
              <c:f>'studia '!$I$4:$J$4</c:f>
              <c:strCache>
                <c:ptCount val="1"/>
                <c:pt idx="0">
                  <c:v>Dzisiaj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>
              <a:outerShdw blurRad="50800" dist="50800" dir="5400000" algn="ctr" rotWithShape="0">
                <a:schemeClr val="bg1"/>
              </a:outerShdw>
            </a:effectLst>
          </c:spPr>
          <c:marker>
            <c:symbol val="none"/>
          </c:marker>
          <c:xVal>
            <c:numRef>
              <c:f>'studia '!$I$5:$I$6</c:f>
              <c:numCache>
                <c:formatCode>m/d/yyyy</c:formatCode>
                <c:ptCount val="2"/>
                <c:pt idx="0">
                  <c:v>45929</c:v>
                </c:pt>
                <c:pt idx="1">
                  <c:v>45929</c:v>
                </c:pt>
              </c:numCache>
            </c:numRef>
          </c:xVal>
          <c:yVal>
            <c:numRef>
              <c:f>'studia '!$J$5:$J$6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973-4020-9962-164E7867B68D}"/>
            </c:ext>
          </c:extLst>
        </c:ser>
        <c:ser>
          <c:idx val="3"/>
          <c:order val="3"/>
          <c:tx>
            <c:strRef>
              <c:f>'studia '!$F$21</c:f>
              <c:strCache>
                <c:ptCount val="1"/>
                <c:pt idx="0">
                  <c:v>Senat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('studia '!$J$20,'studia '!$H$21:$J$21)</c:f>
              <c:numCache>
                <c:formatCode>m/d/yyyy</c:formatCode>
                <c:ptCount val="4"/>
                <c:pt idx="0">
                  <c:v>46009</c:v>
                </c:pt>
                <c:pt idx="1">
                  <c:v>46009</c:v>
                </c:pt>
                <c:pt idx="2">
                  <c:v>45372</c:v>
                </c:pt>
                <c:pt idx="3">
                  <c:v>45372</c:v>
                </c:pt>
              </c:numCache>
            </c:numRef>
          </c:xVal>
          <c:yVal>
            <c:numRef>
              <c:f>'studia '!$J$5:$J$6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973-4020-9962-164E7867B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9675776"/>
        <c:axId val="329673808"/>
      </c:scatterChart>
      <c:catAx>
        <c:axId val="4239834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23987392"/>
        <c:crosses val="autoZero"/>
        <c:auto val="1"/>
        <c:lblAlgn val="ctr"/>
        <c:lblOffset val="100"/>
        <c:noMultiLvlLbl val="0"/>
      </c:catAx>
      <c:valAx>
        <c:axId val="42398739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/mm;@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23983456"/>
        <c:crosses val="autoZero"/>
        <c:crossBetween val="between"/>
        <c:majorUnit val="7"/>
      </c:valAx>
      <c:valAx>
        <c:axId val="329673808"/>
        <c:scaling>
          <c:orientation val="minMax"/>
          <c:max val="1"/>
        </c:scaling>
        <c:delete val="1"/>
        <c:axPos val="l"/>
        <c:numFmt formatCode="General" sourceLinked="1"/>
        <c:majorTickMark val="out"/>
        <c:minorTickMark val="none"/>
        <c:tickLblPos val="nextTo"/>
        <c:crossAx val="329675776"/>
        <c:crosses val="autoZero"/>
        <c:crossBetween val="midCat"/>
      </c:valAx>
      <c:valAx>
        <c:axId val="3296757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329673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83467959307536788"/>
          <c:y val="0.61979896302121851"/>
          <c:w val="8.7857435996992778E-2"/>
          <c:h val="0.238797965201344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tx1"/>
      </a:solidFill>
      <a:round/>
    </a:ln>
    <a:effectLst/>
  </c:spPr>
  <c:txPr>
    <a:bodyPr rot="420000" anchor="ctr" anchorCtr="0"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87613193590591"/>
          <c:y val="8.250643427477955E-2"/>
          <c:w val="0.57160955275978997"/>
          <c:h val="0.81416889373842449"/>
        </c:manualLayout>
      </c:layout>
      <c:barChart>
        <c:barDir val="bar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cat>
            <c:strRef>
              <c:f>studia_zmiana!$F$9:$F$20</c:f>
              <c:strCache>
                <c:ptCount val="12"/>
                <c:pt idx="0">
                  <c:v>Wydział - Dziekan</c:v>
                </c:pt>
                <c:pt idx="1">
                  <c:v>Koordynator</c:v>
                </c:pt>
                <c:pt idx="2">
                  <c:v>Wydziałowa Komisja ds. Jakości Kształacenia</c:v>
                </c:pt>
                <c:pt idx="3">
                  <c:v>Rada Wydziału i WRS/PPS</c:v>
                </c:pt>
                <c:pt idx="4">
                  <c:v>Otoczenie społeczno-gospodarcze</c:v>
                </c:pt>
                <c:pt idx="5">
                  <c:v>Działu Budżetowania i Kontrolingu**</c:v>
                </c:pt>
                <c:pt idx="6">
                  <c:v>Rektor</c:v>
                </c:pt>
                <c:pt idx="7">
                  <c:v>Biuro Kształcenia</c:v>
                </c:pt>
                <c:pt idx="8">
                  <c:v>Senacka Komisja ds. Dydaktycznych</c:v>
                </c:pt>
                <c:pt idx="9">
                  <c:v>Senacka Komisja ds. Mienia i Finansów**</c:v>
                </c:pt>
                <c:pt idx="10">
                  <c:v>Biuro Organizacyjne</c:v>
                </c:pt>
                <c:pt idx="11">
                  <c:v>Senat</c:v>
                </c:pt>
              </c:strCache>
            </c:strRef>
          </c:cat>
          <c:val>
            <c:numRef>
              <c:f>studia_zmiana!$H$9:$H$19</c:f>
              <c:numCache>
                <c:formatCode>m/d/yyyy</c:formatCode>
                <c:ptCount val="11"/>
                <c:pt idx="0">
                  <c:v>45924</c:v>
                </c:pt>
                <c:pt idx="1">
                  <c:v>45924</c:v>
                </c:pt>
                <c:pt idx="2">
                  <c:v>45954</c:v>
                </c:pt>
                <c:pt idx="3">
                  <c:v>45954</c:v>
                </c:pt>
                <c:pt idx="4">
                  <c:v>45954</c:v>
                </c:pt>
                <c:pt idx="5">
                  <c:v>45954</c:v>
                </c:pt>
                <c:pt idx="6">
                  <c:v>45968</c:v>
                </c:pt>
                <c:pt idx="7">
                  <c:v>45968</c:v>
                </c:pt>
                <c:pt idx="8">
                  <c:v>45975</c:v>
                </c:pt>
                <c:pt idx="9">
                  <c:v>45980</c:v>
                </c:pt>
                <c:pt idx="10">
                  <c:v>45984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0-45E8-9988-FA2286E4278A}"/>
            </c:ext>
          </c:extLst>
        </c:ser>
        <c:ser>
          <c:idx val="1"/>
          <c:order val="1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230-45E8-9988-FA2286E4278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3D7-4D5E-B264-9446FD45FD2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230-45E8-9988-FA2286E4278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230-45E8-9988-FA2286E4278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4230-45E8-9988-FA2286E4278A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3D7-4D5E-B264-9446FD45FD25}"/>
              </c:ext>
            </c:extLst>
          </c:dPt>
          <c:cat>
            <c:strRef>
              <c:f>studia_zmiana!$F$9:$F$20</c:f>
              <c:strCache>
                <c:ptCount val="12"/>
                <c:pt idx="0">
                  <c:v>Wydział - Dziekan</c:v>
                </c:pt>
                <c:pt idx="1">
                  <c:v>Koordynator</c:v>
                </c:pt>
                <c:pt idx="2">
                  <c:v>Wydziałowa Komisja ds. Jakości Kształacenia</c:v>
                </c:pt>
                <c:pt idx="3">
                  <c:v>Rada Wydziału i WRS/PPS</c:v>
                </c:pt>
                <c:pt idx="4">
                  <c:v>Otoczenie społeczno-gospodarcze</c:v>
                </c:pt>
                <c:pt idx="5">
                  <c:v>Działu Budżetowania i Kontrolingu**</c:v>
                </c:pt>
                <c:pt idx="6">
                  <c:v>Rektor</c:v>
                </c:pt>
                <c:pt idx="7">
                  <c:v>Biuro Kształcenia</c:v>
                </c:pt>
                <c:pt idx="8">
                  <c:v>Senacka Komisja ds. Dydaktycznych</c:v>
                </c:pt>
                <c:pt idx="9">
                  <c:v>Senacka Komisja ds. Mienia i Finansów**</c:v>
                </c:pt>
                <c:pt idx="10">
                  <c:v>Biuro Organizacyjne</c:v>
                </c:pt>
                <c:pt idx="11">
                  <c:v>Senat</c:v>
                </c:pt>
              </c:strCache>
            </c:strRef>
          </c:cat>
          <c:val>
            <c:numRef>
              <c:f>studia_zmiana!$I$9:$I$19</c:f>
              <c:numCache>
                <c:formatCode>General</c:formatCode>
                <c:ptCount val="11"/>
                <c:pt idx="0">
                  <c:v>44</c:v>
                </c:pt>
                <c:pt idx="1">
                  <c:v>30</c:v>
                </c:pt>
                <c:pt idx="2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20</c:v>
                </c:pt>
                <c:pt idx="7">
                  <c:v>7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230-45E8-9988-FA2286E42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3"/>
        <c:overlap val="26"/>
        <c:axId val="423983456"/>
        <c:axId val="423987392"/>
      </c:barChart>
      <c:scatterChart>
        <c:scatterStyle val="lineMarker"/>
        <c:varyColors val="0"/>
        <c:ser>
          <c:idx val="2"/>
          <c:order val="2"/>
          <c:tx>
            <c:strRef>
              <c:f>studia_zmiana!$I$4:$J$4</c:f>
              <c:strCache>
                <c:ptCount val="1"/>
                <c:pt idx="0">
                  <c:v>Dzisiaj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>
              <a:outerShdw blurRad="50800" dist="50800" dir="5400000" algn="ctr" rotWithShape="0">
                <a:schemeClr val="bg1"/>
              </a:outerShdw>
            </a:effectLst>
          </c:spPr>
          <c:marker>
            <c:symbol val="none"/>
          </c:marker>
          <c:xVal>
            <c:numRef>
              <c:f>studia_zmiana!$I$5:$I$6</c:f>
              <c:numCache>
                <c:formatCode>m/d/yyyy</c:formatCode>
                <c:ptCount val="2"/>
                <c:pt idx="0">
                  <c:v>45929</c:v>
                </c:pt>
                <c:pt idx="1">
                  <c:v>45929</c:v>
                </c:pt>
              </c:numCache>
            </c:numRef>
          </c:xVal>
          <c:yVal>
            <c:numRef>
              <c:f>studia_zmiana!$J$5:$J$6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4230-45E8-9988-FA2286E4278A}"/>
            </c:ext>
          </c:extLst>
        </c:ser>
        <c:ser>
          <c:idx val="3"/>
          <c:order val="3"/>
          <c:tx>
            <c:strRef>
              <c:f>studia_zmiana!$F$20</c:f>
              <c:strCache>
                <c:ptCount val="1"/>
                <c:pt idx="0">
                  <c:v>Senat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(studia_zmiana!$J$19,studia_zmiana!$H$20:$J$20)</c:f>
              <c:numCache>
                <c:formatCode>m/d/yyyy</c:formatCode>
                <c:ptCount val="4"/>
                <c:pt idx="0">
                  <c:v>45988</c:v>
                </c:pt>
                <c:pt idx="1">
                  <c:v>45988</c:v>
                </c:pt>
                <c:pt idx="2">
                  <c:v>45372</c:v>
                </c:pt>
                <c:pt idx="3">
                  <c:v>45372</c:v>
                </c:pt>
              </c:numCache>
            </c:numRef>
          </c:xVal>
          <c:yVal>
            <c:numRef>
              <c:f>studia_zmiana!$J$5:$J$6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4230-45E8-9988-FA2286E42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9675776"/>
        <c:axId val="329673808"/>
      </c:scatterChart>
      <c:catAx>
        <c:axId val="4239834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23987392"/>
        <c:crosses val="autoZero"/>
        <c:auto val="1"/>
        <c:lblAlgn val="ctr"/>
        <c:lblOffset val="100"/>
        <c:noMultiLvlLbl val="0"/>
      </c:catAx>
      <c:valAx>
        <c:axId val="42398739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/mm;@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23983456"/>
        <c:crosses val="autoZero"/>
        <c:crossBetween val="between"/>
        <c:majorUnit val="7"/>
      </c:valAx>
      <c:valAx>
        <c:axId val="329673808"/>
        <c:scaling>
          <c:orientation val="minMax"/>
          <c:max val="1"/>
        </c:scaling>
        <c:delete val="1"/>
        <c:axPos val="l"/>
        <c:numFmt formatCode="General" sourceLinked="1"/>
        <c:majorTickMark val="out"/>
        <c:minorTickMark val="none"/>
        <c:tickLblPos val="nextTo"/>
        <c:crossAx val="329675776"/>
        <c:crosses val="autoZero"/>
        <c:crossBetween val="midCat"/>
      </c:valAx>
      <c:valAx>
        <c:axId val="3296757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329673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83467959307536788"/>
          <c:y val="0.61979896302121851"/>
          <c:w val="8.7857435996992778E-2"/>
          <c:h val="0.238797965201344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tx1"/>
      </a:solidFill>
      <a:round/>
    </a:ln>
    <a:effectLst/>
  </c:spPr>
  <c:txPr>
    <a:bodyPr rot="420000" anchor="ctr" anchorCtr="0"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802300347497361"/>
          <c:y val="7.083004136691641E-2"/>
          <c:w val="0.57160955275978997"/>
          <c:h val="0.81416889373842449"/>
        </c:manualLayout>
      </c:layout>
      <c:barChart>
        <c:barDir val="bar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cat>
            <c:strRef>
              <c:f>'studia podyplomowe'!$F$9:$F$20</c:f>
              <c:strCache>
                <c:ptCount val="12"/>
                <c:pt idx="0">
                  <c:v>Wydział  - Dziekan</c:v>
                </c:pt>
                <c:pt idx="1">
                  <c:v>Koordynator</c:v>
                </c:pt>
                <c:pt idx="2">
                  <c:v>Wydziałowa Komisja ds. Jakości Kształacenia</c:v>
                </c:pt>
                <c:pt idx="3">
                  <c:v>Rada Wydziału</c:v>
                </c:pt>
                <c:pt idx="4">
                  <c:v>Otoczenie społeczno-gospodarcze</c:v>
                </c:pt>
                <c:pt idx="5">
                  <c:v>Działu Budżetowania i Kontrolingu</c:v>
                </c:pt>
                <c:pt idx="6">
                  <c:v>Rektor</c:v>
                </c:pt>
                <c:pt idx="7">
                  <c:v>Centrum Wsparcia Dydaktyki</c:v>
                </c:pt>
                <c:pt idx="8">
                  <c:v>Senacka Komisja ds. Dydaktycznych</c:v>
                </c:pt>
                <c:pt idx="9">
                  <c:v>Senacka Komisja ds. Mienia i Finansów</c:v>
                </c:pt>
                <c:pt idx="10">
                  <c:v>Biuro Organizacyjne</c:v>
                </c:pt>
                <c:pt idx="11">
                  <c:v>Senat</c:v>
                </c:pt>
              </c:strCache>
            </c:strRef>
          </c:cat>
          <c:val>
            <c:numRef>
              <c:f>'studia podyplomowe'!$H$9:$H$19</c:f>
              <c:numCache>
                <c:formatCode>m/d/yyyy</c:formatCode>
                <c:ptCount val="11"/>
                <c:pt idx="0">
                  <c:v>45924</c:v>
                </c:pt>
                <c:pt idx="1">
                  <c:v>45924</c:v>
                </c:pt>
                <c:pt idx="2">
                  <c:v>45954</c:v>
                </c:pt>
                <c:pt idx="3">
                  <c:v>45954</c:v>
                </c:pt>
                <c:pt idx="4">
                  <c:v>45954</c:v>
                </c:pt>
                <c:pt idx="5">
                  <c:v>45954</c:v>
                </c:pt>
                <c:pt idx="6">
                  <c:v>45968</c:v>
                </c:pt>
                <c:pt idx="7">
                  <c:v>45968</c:v>
                </c:pt>
                <c:pt idx="8">
                  <c:v>45975</c:v>
                </c:pt>
                <c:pt idx="9">
                  <c:v>45980</c:v>
                </c:pt>
                <c:pt idx="10">
                  <c:v>45984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C4-4032-8EC9-01C0C94244B5}"/>
            </c:ext>
          </c:extLst>
        </c:ser>
        <c:ser>
          <c:idx val="1"/>
          <c:order val="1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BC4-4032-8EC9-01C0C94244B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BC4-4032-8EC9-01C0C94244B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2BC4-4032-8EC9-01C0C94244B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2BC4-4032-8EC9-01C0C94244B5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CF8-4A28-8DE3-DF064F18F03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CF8-4A28-8DE3-DF064F18F034}"/>
              </c:ext>
            </c:extLst>
          </c:dPt>
          <c:cat>
            <c:strRef>
              <c:f>'studia podyplomowe'!$F$9:$F$20</c:f>
              <c:strCache>
                <c:ptCount val="12"/>
                <c:pt idx="0">
                  <c:v>Wydział  - Dziekan</c:v>
                </c:pt>
                <c:pt idx="1">
                  <c:v>Koordynator</c:v>
                </c:pt>
                <c:pt idx="2">
                  <c:v>Wydziałowa Komisja ds. Jakości Kształacenia</c:v>
                </c:pt>
                <c:pt idx="3">
                  <c:v>Rada Wydziału</c:v>
                </c:pt>
                <c:pt idx="4">
                  <c:v>Otoczenie społeczno-gospodarcze</c:v>
                </c:pt>
                <c:pt idx="5">
                  <c:v>Działu Budżetowania i Kontrolingu</c:v>
                </c:pt>
                <c:pt idx="6">
                  <c:v>Rektor</c:v>
                </c:pt>
                <c:pt idx="7">
                  <c:v>Centrum Wsparcia Dydaktyki</c:v>
                </c:pt>
                <c:pt idx="8">
                  <c:v>Senacka Komisja ds. Dydaktycznych</c:v>
                </c:pt>
                <c:pt idx="9">
                  <c:v>Senacka Komisja ds. Mienia i Finansów</c:v>
                </c:pt>
                <c:pt idx="10">
                  <c:v>Biuro Organizacyjne</c:v>
                </c:pt>
                <c:pt idx="11">
                  <c:v>Senat</c:v>
                </c:pt>
              </c:strCache>
            </c:strRef>
          </c:cat>
          <c:val>
            <c:numRef>
              <c:f>'studia podyplomowe'!$I$9:$I$19</c:f>
              <c:numCache>
                <c:formatCode>General</c:formatCode>
                <c:ptCount val="11"/>
                <c:pt idx="0">
                  <c:v>44</c:v>
                </c:pt>
                <c:pt idx="1">
                  <c:v>30</c:v>
                </c:pt>
                <c:pt idx="2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20</c:v>
                </c:pt>
                <c:pt idx="7">
                  <c:v>7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BC4-4032-8EC9-01C0C9424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3"/>
        <c:overlap val="26"/>
        <c:axId val="423983456"/>
        <c:axId val="423987392"/>
      </c:barChart>
      <c:scatterChart>
        <c:scatterStyle val="lineMarker"/>
        <c:varyColors val="0"/>
        <c:ser>
          <c:idx val="2"/>
          <c:order val="2"/>
          <c:tx>
            <c:strRef>
              <c:f>'studia podyplomowe'!$I$4:$J$4</c:f>
              <c:strCache>
                <c:ptCount val="1"/>
                <c:pt idx="0">
                  <c:v>Dzisiaj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>
              <a:outerShdw blurRad="50800" dist="50800" dir="5400000" algn="ctr" rotWithShape="0">
                <a:schemeClr val="bg1"/>
              </a:outerShdw>
            </a:effectLst>
          </c:spPr>
          <c:marker>
            <c:symbol val="none"/>
          </c:marker>
          <c:xVal>
            <c:numRef>
              <c:f>'studia podyplomowe'!$I$5:$I$6</c:f>
              <c:numCache>
                <c:formatCode>m/d/yyyy</c:formatCode>
                <c:ptCount val="2"/>
                <c:pt idx="0">
                  <c:v>45929</c:v>
                </c:pt>
                <c:pt idx="1">
                  <c:v>45929</c:v>
                </c:pt>
              </c:numCache>
            </c:numRef>
          </c:xVal>
          <c:yVal>
            <c:numRef>
              <c:f>'studia podyplomowe'!$J$5:$J$6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2BC4-4032-8EC9-01C0C94244B5}"/>
            </c:ext>
          </c:extLst>
        </c:ser>
        <c:ser>
          <c:idx val="3"/>
          <c:order val="3"/>
          <c:tx>
            <c:strRef>
              <c:f>'studia podyplomowe'!$F$20</c:f>
              <c:strCache>
                <c:ptCount val="1"/>
                <c:pt idx="0">
                  <c:v>Senat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('studia podyplomowe'!$J$19,'studia podyplomowe'!$H$20:$J$20)</c:f>
              <c:numCache>
                <c:formatCode>m/d/yyyy</c:formatCode>
                <c:ptCount val="4"/>
                <c:pt idx="0">
                  <c:v>45988</c:v>
                </c:pt>
                <c:pt idx="1">
                  <c:v>45988</c:v>
                </c:pt>
                <c:pt idx="2">
                  <c:v>45316</c:v>
                </c:pt>
                <c:pt idx="3">
                  <c:v>45316</c:v>
                </c:pt>
              </c:numCache>
            </c:numRef>
          </c:xVal>
          <c:yVal>
            <c:numRef>
              <c:f>'studia podyplomowe'!$J$5:$J$6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2BC4-4032-8EC9-01C0C9424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9675776"/>
        <c:axId val="329673808"/>
      </c:scatterChart>
      <c:catAx>
        <c:axId val="4239834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23987392"/>
        <c:crosses val="autoZero"/>
        <c:auto val="1"/>
        <c:lblAlgn val="ctr"/>
        <c:lblOffset val="100"/>
        <c:noMultiLvlLbl val="0"/>
      </c:catAx>
      <c:valAx>
        <c:axId val="42398739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/mm;@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23983456"/>
        <c:crosses val="autoZero"/>
        <c:crossBetween val="between"/>
        <c:majorUnit val="7"/>
      </c:valAx>
      <c:valAx>
        <c:axId val="329673808"/>
        <c:scaling>
          <c:orientation val="minMax"/>
          <c:max val="1"/>
        </c:scaling>
        <c:delete val="1"/>
        <c:axPos val="l"/>
        <c:numFmt formatCode="General" sourceLinked="1"/>
        <c:majorTickMark val="out"/>
        <c:minorTickMark val="none"/>
        <c:tickLblPos val="nextTo"/>
        <c:crossAx val="329675776"/>
        <c:crosses val="autoZero"/>
        <c:crossBetween val="midCat"/>
      </c:valAx>
      <c:valAx>
        <c:axId val="3296757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329673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83467959307536788"/>
          <c:y val="0.61979896302121851"/>
          <c:w val="8.7857435996992778E-2"/>
          <c:h val="0.238797965201344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tx1"/>
      </a:solidFill>
      <a:round/>
    </a:ln>
    <a:effectLst/>
  </c:spPr>
  <c:txPr>
    <a:bodyPr rot="420000" anchor="ctr" anchorCtr="0"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802300347497361"/>
          <c:y val="7.083004136691641E-2"/>
          <c:w val="0.57160955275978997"/>
          <c:h val="0.81416889373842449"/>
        </c:manualLayout>
      </c:layout>
      <c:barChart>
        <c:barDir val="bar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cat>
            <c:strRef>
              <c:f>'studia podyplomowe_zmiana'!$F$9:$F$19</c:f>
              <c:strCache>
                <c:ptCount val="11"/>
                <c:pt idx="0">
                  <c:v>Wydział  - Dziekan</c:v>
                </c:pt>
                <c:pt idx="1">
                  <c:v>Koordynator</c:v>
                </c:pt>
                <c:pt idx="2">
                  <c:v>Wydziałowa Komisja ds. Jakości Kształacenia</c:v>
                </c:pt>
                <c:pt idx="3">
                  <c:v>Otoczenie gospodarcze</c:v>
                </c:pt>
                <c:pt idx="4">
                  <c:v>Działu Budżetowania i Kontrolingu</c:v>
                </c:pt>
                <c:pt idx="5">
                  <c:v>Rektor</c:v>
                </c:pt>
                <c:pt idx="6">
                  <c:v>Centrum Wsparcia Dydaktyki</c:v>
                </c:pt>
                <c:pt idx="7">
                  <c:v>Senacka Komisja ds. Dydaktycznych</c:v>
                </c:pt>
                <c:pt idx="8">
                  <c:v>Senacka Komisja ds. Mienia i Finansów</c:v>
                </c:pt>
                <c:pt idx="9">
                  <c:v>Biuro Organizacyjne</c:v>
                </c:pt>
                <c:pt idx="10">
                  <c:v>Senat</c:v>
                </c:pt>
              </c:strCache>
            </c:strRef>
          </c:cat>
          <c:val>
            <c:numRef>
              <c:f>'studia podyplomowe_zmiana'!$H$9:$H$18</c:f>
              <c:numCache>
                <c:formatCode>m/d/yyyy</c:formatCode>
                <c:ptCount val="10"/>
                <c:pt idx="0">
                  <c:v>45924</c:v>
                </c:pt>
                <c:pt idx="1">
                  <c:v>45924</c:v>
                </c:pt>
                <c:pt idx="2">
                  <c:v>45954</c:v>
                </c:pt>
                <c:pt idx="3">
                  <c:v>45954</c:v>
                </c:pt>
                <c:pt idx="4">
                  <c:v>45954</c:v>
                </c:pt>
                <c:pt idx="5">
                  <c:v>45968</c:v>
                </c:pt>
                <c:pt idx="6">
                  <c:v>45968</c:v>
                </c:pt>
                <c:pt idx="7">
                  <c:v>45975</c:v>
                </c:pt>
                <c:pt idx="8">
                  <c:v>45980</c:v>
                </c:pt>
                <c:pt idx="9">
                  <c:v>45984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C1-4E40-AEF0-092F9478865E}"/>
            </c:ext>
          </c:extLst>
        </c:ser>
        <c:ser>
          <c:idx val="1"/>
          <c:order val="1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9C1-4E40-AEF0-092F9478865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4A9-40B3-92EF-D86A97A1E1C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4A9-40B3-92EF-D86A97A1E1C7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4A9-40B3-92EF-D86A97A1E1C7}"/>
              </c:ext>
            </c:extLst>
          </c:dPt>
          <c:cat>
            <c:strRef>
              <c:f>'studia podyplomowe_zmiana'!$F$9:$F$19</c:f>
              <c:strCache>
                <c:ptCount val="11"/>
                <c:pt idx="0">
                  <c:v>Wydział  - Dziekan</c:v>
                </c:pt>
                <c:pt idx="1">
                  <c:v>Koordynator</c:v>
                </c:pt>
                <c:pt idx="2">
                  <c:v>Wydziałowa Komisja ds. Jakości Kształacenia</c:v>
                </c:pt>
                <c:pt idx="3">
                  <c:v>Otoczenie gospodarcze</c:v>
                </c:pt>
                <c:pt idx="4">
                  <c:v>Działu Budżetowania i Kontrolingu</c:v>
                </c:pt>
                <c:pt idx="5">
                  <c:v>Rektor</c:v>
                </c:pt>
                <c:pt idx="6">
                  <c:v>Centrum Wsparcia Dydaktyki</c:v>
                </c:pt>
                <c:pt idx="7">
                  <c:v>Senacka Komisja ds. Dydaktycznych</c:v>
                </c:pt>
                <c:pt idx="8">
                  <c:v>Senacka Komisja ds. Mienia i Finansów</c:v>
                </c:pt>
                <c:pt idx="9">
                  <c:v>Biuro Organizacyjne</c:v>
                </c:pt>
                <c:pt idx="10">
                  <c:v>Senat</c:v>
                </c:pt>
              </c:strCache>
            </c:strRef>
          </c:cat>
          <c:val>
            <c:numRef>
              <c:f>'studia podyplomowe_zmiana'!$I$9:$I$18</c:f>
              <c:numCache>
                <c:formatCode>General</c:formatCode>
                <c:ptCount val="10"/>
                <c:pt idx="0">
                  <c:v>44</c:v>
                </c:pt>
                <c:pt idx="1">
                  <c:v>30</c:v>
                </c:pt>
                <c:pt idx="2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20</c:v>
                </c:pt>
                <c:pt idx="6">
                  <c:v>7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9C1-4E40-AEF0-092F94788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3"/>
        <c:overlap val="26"/>
        <c:axId val="423983456"/>
        <c:axId val="423987392"/>
      </c:barChart>
      <c:scatterChart>
        <c:scatterStyle val="lineMarker"/>
        <c:varyColors val="0"/>
        <c:ser>
          <c:idx val="2"/>
          <c:order val="2"/>
          <c:tx>
            <c:strRef>
              <c:f>'studia podyplomowe_zmiana'!$I$4:$J$4</c:f>
              <c:strCache>
                <c:ptCount val="1"/>
                <c:pt idx="0">
                  <c:v>Dzisiaj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>
              <a:outerShdw blurRad="50800" dist="50800" dir="5400000" algn="ctr" rotWithShape="0">
                <a:schemeClr val="bg1"/>
              </a:outerShdw>
            </a:effectLst>
          </c:spPr>
          <c:marker>
            <c:symbol val="none"/>
          </c:marker>
          <c:xVal>
            <c:numRef>
              <c:f>'studia podyplomowe_zmiana'!$I$5:$I$6</c:f>
              <c:numCache>
                <c:formatCode>m/d/yyyy</c:formatCode>
                <c:ptCount val="2"/>
                <c:pt idx="0">
                  <c:v>45929</c:v>
                </c:pt>
                <c:pt idx="1">
                  <c:v>45929</c:v>
                </c:pt>
              </c:numCache>
            </c:numRef>
          </c:xVal>
          <c:yVal>
            <c:numRef>
              <c:f>'studia podyplomowe_zmiana'!$J$5:$J$6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C9C1-4E40-AEF0-092F9478865E}"/>
            </c:ext>
          </c:extLst>
        </c:ser>
        <c:ser>
          <c:idx val="3"/>
          <c:order val="3"/>
          <c:tx>
            <c:strRef>
              <c:f>'studia podyplomowe_zmiana'!$F$19</c:f>
              <c:strCache>
                <c:ptCount val="1"/>
                <c:pt idx="0">
                  <c:v>Senat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('studia podyplomowe_zmiana'!$J$18,'studia podyplomowe_zmiana'!$H$19:$J$19)</c:f>
              <c:numCache>
                <c:formatCode>m/d/yyyy</c:formatCode>
                <c:ptCount val="4"/>
                <c:pt idx="0">
                  <c:v>45988</c:v>
                </c:pt>
                <c:pt idx="1">
                  <c:v>45988</c:v>
                </c:pt>
                <c:pt idx="2">
                  <c:v>45316</c:v>
                </c:pt>
                <c:pt idx="3">
                  <c:v>45316</c:v>
                </c:pt>
              </c:numCache>
            </c:numRef>
          </c:xVal>
          <c:yVal>
            <c:numRef>
              <c:f>'studia podyplomowe_zmiana'!$J$5:$J$6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C9C1-4E40-AEF0-092F94788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9675776"/>
        <c:axId val="329673808"/>
      </c:scatterChart>
      <c:catAx>
        <c:axId val="4239834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23987392"/>
        <c:crosses val="autoZero"/>
        <c:auto val="1"/>
        <c:lblAlgn val="ctr"/>
        <c:lblOffset val="100"/>
        <c:noMultiLvlLbl val="0"/>
      </c:catAx>
      <c:valAx>
        <c:axId val="42398739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/mm;@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23983456"/>
        <c:crosses val="autoZero"/>
        <c:crossBetween val="between"/>
        <c:majorUnit val="7"/>
      </c:valAx>
      <c:valAx>
        <c:axId val="329673808"/>
        <c:scaling>
          <c:orientation val="minMax"/>
          <c:max val="1"/>
        </c:scaling>
        <c:delete val="1"/>
        <c:axPos val="l"/>
        <c:numFmt formatCode="General" sourceLinked="1"/>
        <c:majorTickMark val="out"/>
        <c:minorTickMark val="none"/>
        <c:tickLblPos val="nextTo"/>
        <c:crossAx val="329675776"/>
        <c:crosses val="autoZero"/>
        <c:crossBetween val="midCat"/>
      </c:valAx>
      <c:valAx>
        <c:axId val="3296757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329673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83467959307536788"/>
          <c:y val="0.61979896302121851"/>
          <c:w val="8.7857435996992778E-2"/>
          <c:h val="0.238797965201344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tx1"/>
      </a:solidFill>
      <a:round/>
    </a:ln>
    <a:effectLst/>
  </c:spPr>
  <c:txPr>
    <a:bodyPr rot="420000" anchor="ctr" anchorCtr="0"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581026</xdr:colOff>
      <xdr:row>22</xdr:row>
      <xdr:rowOff>10244</xdr:rowOff>
    </xdr:from>
    <xdr:to>
      <xdr:col>9</xdr:col>
      <xdr:colOff>1419225</xdr:colOff>
      <xdr:row>39</xdr:row>
      <xdr:rowOff>34738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CA370C8-E073-45BC-9F5F-12D56B5AD0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581026</xdr:colOff>
      <xdr:row>21</xdr:row>
      <xdr:rowOff>10244</xdr:rowOff>
    </xdr:from>
    <xdr:to>
      <xdr:col>9</xdr:col>
      <xdr:colOff>1419225</xdr:colOff>
      <xdr:row>38</xdr:row>
      <xdr:rowOff>34738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4C99ED89-2FCA-421D-A51E-D809FA73E8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581026</xdr:colOff>
      <xdr:row>21</xdr:row>
      <xdr:rowOff>32656</xdr:rowOff>
    </xdr:from>
    <xdr:to>
      <xdr:col>9</xdr:col>
      <xdr:colOff>1419225</xdr:colOff>
      <xdr:row>38</xdr:row>
      <xdr:rowOff>57150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4E9C11C6-C7C6-4DBC-9904-B1C35D9461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581026</xdr:colOff>
      <xdr:row>20</xdr:row>
      <xdr:rowOff>32656</xdr:rowOff>
    </xdr:from>
    <xdr:to>
      <xdr:col>9</xdr:col>
      <xdr:colOff>1419225</xdr:colOff>
      <xdr:row>37</xdr:row>
      <xdr:rowOff>57150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713F6D04-F8E5-46F0-A283-F8BE532CA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910A6-063C-48AD-BC51-D4F632A6FB00}">
  <dimension ref="F3:J42"/>
  <sheetViews>
    <sheetView tabSelected="1" topLeftCell="E1" zoomScale="85" zoomScaleNormal="85" workbookViewId="0">
      <selection activeCell="H21" sqref="H21:J21"/>
    </sheetView>
  </sheetViews>
  <sheetFormatPr defaultRowHeight="15" x14ac:dyDescent="0.25"/>
  <cols>
    <col min="6" max="6" width="49.140625" customWidth="1"/>
    <col min="7" max="7" width="69.5703125" customWidth="1"/>
    <col min="8" max="9" width="20.28515625" customWidth="1"/>
    <col min="10" max="10" width="21.42578125" customWidth="1"/>
  </cols>
  <sheetData>
    <row r="3" spans="6:10" ht="15.75" thickBot="1" x14ac:dyDescent="0.3">
      <c r="F3" s="1"/>
      <c r="G3" s="1"/>
      <c r="H3" s="1"/>
      <c r="I3" s="1"/>
      <c r="J3" s="1"/>
    </row>
    <row r="4" spans="6:10" x14ac:dyDescent="0.25">
      <c r="F4" s="66" t="s">
        <v>0</v>
      </c>
      <c r="G4" s="67"/>
      <c r="H4" s="14"/>
      <c r="I4" s="15" t="s">
        <v>1</v>
      </c>
      <c r="J4" s="16"/>
    </row>
    <row r="5" spans="6:10" x14ac:dyDescent="0.25">
      <c r="F5" s="68"/>
      <c r="G5" s="69"/>
      <c r="H5" s="17"/>
      <c r="I5" s="18">
        <f ca="1">TODAY()</f>
        <v>45929</v>
      </c>
      <c r="J5" s="19">
        <v>0</v>
      </c>
    </row>
    <row r="6" spans="6:10" ht="15.75" thickBot="1" x14ac:dyDescent="0.3">
      <c r="F6" s="70"/>
      <c r="G6" s="71"/>
      <c r="H6" s="20"/>
      <c r="I6" s="21">
        <f ca="1">TODAY()</f>
        <v>45929</v>
      </c>
      <c r="J6" s="22">
        <v>1</v>
      </c>
    </row>
    <row r="7" spans="6:10" ht="15.75" thickBot="1" x14ac:dyDescent="0.3">
      <c r="F7" s="20"/>
      <c r="G7" s="20"/>
      <c r="H7" s="20"/>
      <c r="I7" s="20"/>
      <c r="J7" s="20"/>
    </row>
    <row r="8" spans="6:10" ht="21" customHeight="1" thickBot="1" x14ac:dyDescent="0.3">
      <c r="F8" s="23" t="s">
        <v>2</v>
      </c>
      <c r="G8" s="24" t="s">
        <v>3</v>
      </c>
      <c r="H8" s="23" t="s">
        <v>4</v>
      </c>
      <c r="I8" s="23" t="s">
        <v>5</v>
      </c>
      <c r="J8" s="25" t="s">
        <v>6</v>
      </c>
    </row>
    <row r="9" spans="6:10" x14ac:dyDescent="0.25">
      <c r="F9" s="26" t="s">
        <v>7</v>
      </c>
      <c r="G9" s="55" t="s">
        <v>31</v>
      </c>
      <c r="H9" s="56">
        <f>J9-I9</f>
        <v>45948</v>
      </c>
      <c r="I9" s="57">
        <f>I10+I12</f>
        <v>44</v>
      </c>
      <c r="J9" s="58">
        <f>J12</f>
        <v>45992</v>
      </c>
    </row>
    <row r="10" spans="6:10" x14ac:dyDescent="0.25">
      <c r="F10" s="31" t="s">
        <v>8</v>
      </c>
      <c r="G10" s="47" t="s">
        <v>28</v>
      </c>
      <c r="H10" s="48">
        <f>J10-I10</f>
        <v>45948</v>
      </c>
      <c r="I10" s="49">
        <v>30</v>
      </c>
      <c r="J10" s="51">
        <f>H12</f>
        <v>45978</v>
      </c>
    </row>
    <row r="11" spans="6:10" x14ac:dyDescent="0.25">
      <c r="F11" s="31" t="s">
        <v>23</v>
      </c>
      <c r="G11" s="47" t="s">
        <v>10</v>
      </c>
      <c r="H11" s="63">
        <f t="shared" ref="H11" si="0">J11-I11</f>
        <v>45978</v>
      </c>
      <c r="I11" s="64">
        <v>14</v>
      </c>
      <c r="J11" s="65">
        <f>J13</f>
        <v>45992</v>
      </c>
    </row>
    <row r="12" spans="6:10" x14ac:dyDescent="0.25">
      <c r="F12" s="31" t="s">
        <v>9</v>
      </c>
      <c r="G12" s="47" t="s">
        <v>10</v>
      </c>
      <c r="H12" s="48">
        <f t="shared" ref="H12:H13" si="1">J12-I12</f>
        <v>45978</v>
      </c>
      <c r="I12" s="49">
        <v>14</v>
      </c>
      <c r="J12" s="51">
        <f>J14</f>
        <v>45992</v>
      </c>
    </row>
    <row r="13" spans="6:10" x14ac:dyDescent="0.25">
      <c r="F13" s="31" t="s">
        <v>11</v>
      </c>
      <c r="G13" s="47" t="s">
        <v>10</v>
      </c>
      <c r="H13" s="48">
        <f t="shared" si="1"/>
        <v>45978</v>
      </c>
      <c r="I13" s="49">
        <v>14</v>
      </c>
      <c r="J13" s="51">
        <f>J14</f>
        <v>45992</v>
      </c>
    </row>
    <row r="14" spans="6:10" x14ac:dyDescent="0.25">
      <c r="F14" s="31" t="s">
        <v>24</v>
      </c>
      <c r="G14" s="47" t="s">
        <v>10</v>
      </c>
      <c r="H14" s="48">
        <f>J14-I14</f>
        <v>45978</v>
      </c>
      <c r="I14" s="49">
        <v>14</v>
      </c>
      <c r="J14" s="51">
        <f>H15</f>
        <v>45992</v>
      </c>
    </row>
    <row r="15" spans="6:10" x14ac:dyDescent="0.25">
      <c r="F15" s="37" t="s">
        <v>12</v>
      </c>
      <c r="G15" s="59" t="s">
        <v>30</v>
      </c>
      <c r="H15" s="60">
        <f>VLOOKUP(H21,terminy!A5:C14,2,0)</f>
        <v>45992</v>
      </c>
      <c r="I15" s="61">
        <f>J15-H15</f>
        <v>17</v>
      </c>
      <c r="J15" s="62">
        <f>J20</f>
        <v>46009</v>
      </c>
    </row>
    <row r="16" spans="6:10" x14ac:dyDescent="0.25">
      <c r="F16" s="31" t="s">
        <v>25</v>
      </c>
      <c r="G16" s="42" t="s">
        <v>29</v>
      </c>
      <c r="H16" s="43">
        <f>H15</f>
        <v>45992</v>
      </c>
      <c r="I16" s="44">
        <f>J16-H16</f>
        <v>4</v>
      </c>
      <c r="J16" s="45">
        <f>H18</f>
        <v>45996</v>
      </c>
    </row>
    <row r="17" spans="6:10" x14ac:dyDescent="0.25">
      <c r="F17" s="31" t="s">
        <v>26</v>
      </c>
      <c r="G17" s="42" t="s">
        <v>43</v>
      </c>
      <c r="H17" s="43">
        <f>H15</f>
        <v>45992</v>
      </c>
      <c r="I17" s="44">
        <f>J17-H17</f>
        <v>4</v>
      </c>
      <c r="J17" s="45">
        <f>H18</f>
        <v>45996</v>
      </c>
    </row>
    <row r="18" spans="6:10" x14ac:dyDescent="0.25">
      <c r="F18" s="46" t="s">
        <v>14</v>
      </c>
      <c r="G18" s="47" t="s">
        <v>10</v>
      </c>
      <c r="H18" s="48">
        <f>J18-I18</f>
        <v>45996</v>
      </c>
      <c r="I18" s="64">
        <v>5</v>
      </c>
      <c r="J18" s="50">
        <f>VLOOKUP(H21,terminy!A5:C14,3,0)</f>
        <v>46001</v>
      </c>
    </row>
    <row r="19" spans="6:10" x14ac:dyDescent="0.25">
      <c r="F19" s="31" t="s">
        <v>15</v>
      </c>
      <c r="G19" s="47" t="s">
        <v>10</v>
      </c>
      <c r="H19" s="48">
        <f>J18</f>
        <v>46001</v>
      </c>
      <c r="I19" s="64">
        <f>J19-H19</f>
        <v>4</v>
      </c>
      <c r="J19" s="51">
        <f>H20</f>
        <v>46005</v>
      </c>
    </row>
    <row r="20" spans="6:10" x14ac:dyDescent="0.25">
      <c r="F20" s="31" t="s">
        <v>16</v>
      </c>
      <c r="G20" s="47" t="s">
        <v>40</v>
      </c>
      <c r="H20" s="43">
        <f>J20-I20</f>
        <v>46005</v>
      </c>
      <c r="I20" s="64">
        <v>4</v>
      </c>
      <c r="J20" s="45">
        <f>H21</f>
        <v>46009</v>
      </c>
    </row>
    <row r="21" spans="6:10" ht="15.75" thickBot="1" x14ac:dyDescent="0.3">
      <c r="F21" s="53" t="s">
        <v>17</v>
      </c>
      <c r="G21" s="54" t="s">
        <v>18</v>
      </c>
      <c r="H21" s="72">
        <v>46009</v>
      </c>
      <c r="I21" s="73">
        <v>45372</v>
      </c>
      <c r="J21" s="74">
        <v>45372</v>
      </c>
    </row>
    <row r="22" spans="6:10" x14ac:dyDescent="0.25">
      <c r="J22" s="2"/>
    </row>
    <row r="41" spans="6:7" ht="33" customHeight="1" x14ac:dyDescent="0.25">
      <c r="F41" s="75" t="s">
        <v>27</v>
      </c>
      <c r="G41" s="75"/>
    </row>
    <row r="42" spans="6:7" ht="36.75" customHeight="1" x14ac:dyDescent="0.25"/>
  </sheetData>
  <sheetProtection algorithmName="SHA-512" hashValue="sikE7qRxJH7s8onzKGi+0/1wEprcpZ8TMrrdmN5ab4/24pJ4Jd+BgnceNAE7+dpqj+uYW0+oabqD7j9PB9TOjQ==" saltValue="DJY/6yELBrS5YZg241CWWg==" spinCount="100000" sheet="1" objects="1" scenarios="1"/>
  <mergeCells count="3">
    <mergeCell ref="F4:G6"/>
    <mergeCell ref="H21:J21"/>
    <mergeCell ref="F41:G41"/>
  </mergeCells>
  <pageMargins left="0.7" right="0.7" top="0.75" bottom="0.75" header="0.3" footer="0.3"/>
  <pageSetup paperSize="9" orientation="portrait" verticalDpi="90" r:id="rId1"/>
  <ignoredErrors>
    <ignoredError sqref="J15 J10 H19 H15 J18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CCDBD76-653D-46A8-93D5-2021CABF65D2}">
          <x14:formula1>
            <xm:f>terminy!$A$5:$A$14</xm:f>
          </x14:formula1>
          <xm:sqref>H21:J21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DCF32-C4D8-44EA-AD22-616D4D852B65}">
  <dimension ref="F3:J41"/>
  <sheetViews>
    <sheetView topLeftCell="D1" zoomScale="85" zoomScaleNormal="85" workbookViewId="0">
      <selection activeCell="H20" sqref="H20:J20"/>
    </sheetView>
  </sheetViews>
  <sheetFormatPr defaultRowHeight="15" x14ac:dyDescent="0.25"/>
  <cols>
    <col min="6" max="6" width="49.140625" customWidth="1"/>
    <col min="7" max="7" width="68.28515625" customWidth="1"/>
    <col min="8" max="9" width="20.28515625" customWidth="1"/>
    <col min="10" max="10" width="21.42578125" customWidth="1"/>
  </cols>
  <sheetData>
    <row r="3" spans="6:10" ht="15.75" thickBot="1" x14ac:dyDescent="0.3">
      <c r="F3" s="1"/>
      <c r="G3" s="1"/>
      <c r="H3" s="1"/>
      <c r="I3" s="1"/>
      <c r="J3" s="1"/>
    </row>
    <row r="4" spans="6:10" x14ac:dyDescent="0.25">
      <c r="F4" s="66" t="s">
        <v>37</v>
      </c>
      <c r="G4" s="67"/>
      <c r="H4" s="14"/>
      <c r="I4" s="15" t="s">
        <v>1</v>
      </c>
      <c r="J4" s="16"/>
    </row>
    <row r="5" spans="6:10" x14ac:dyDescent="0.25">
      <c r="F5" s="68"/>
      <c r="G5" s="69"/>
      <c r="H5" s="17"/>
      <c r="I5" s="18">
        <f ca="1">TODAY()</f>
        <v>45929</v>
      </c>
      <c r="J5" s="19">
        <v>0</v>
      </c>
    </row>
    <row r="6" spans="6:10" ht="15.75" thickBot="1" x14ac:dyDescent="0.3">
      <c r="F6" s="70"/>
      <c r="G6" s="71"/>
      <c r="H6" s="20"/>
      <c r="I6" s="21">
        <f ca="1">TODAY()</f>
        <v>45929</v>
      </c>
      <c r="J6" s="22">
        <v>1</v>
      </c>
    </row>
    <row r="7" spans="6:10" ht="15.75" thickBot="1" x14ac:dyDescent="0.3">
      <c r="F7" s="20"/>
      <c r="G7" s="20"/>
      <c r="H7" s="20"/>
      <c r="I7" s="20"/>
      <c r="J7" s="20"/>
    </row>
    <row r="8" spans="6:10" ht="21" customHeight="1" thickBot="1" x14ac:dyDescent="0.3">
      <c r="F8" s="23" t="s">
        <v>2</v>
      </c>
      <c r="G8" s="24" t="s">
        <v>3</v>
      </c>
      <c r="H8" s="23" t="s">
        <v>4</v>
      </c>
      <c r="I8" s="23" t="s">
        <v>5</v>
      </c>
      <c r="J8" s="25" t="s">
        <v>6</v>
      </c>
    </row>
    <row r="9" spans="6:10" x14ac:dyDescent="0.25">
      <c r="F9" s="26" t="s">
        <v>7</v>
      </c>
      <c r="G9" s="55" t="s">
        <v>42</v>
      </c>
      <c r="H9" s="56">
        <f>J9-I9</f>
        <v>45924</v>
      </c>
      <c r="I9" s="57">
        <f>I10+I11</f>
        <v>44</v>
      </c>
      <c r="J9" s="58">
        <f>J11</f>
        <v>45968</v>
      </c>
    </row>
    <row r="10" spans="6:10" x14ac:dyDescent="0.25">
      <c r="F10" s="31" t="s">
        <v>8</v>
      </c>
      <c r="G10" s="47" t="s">
        <v>28</v>
      </c>
      <c r="H10" s="63">
        <f>J10-I10</f>
        <v>45924</v>
      </c>
      <c r="I10" s="64">
        <v>30</v>
      </c>
      <c r="J10" s="65">
        <f>H11</f>
        <v>45954</v>
      </c>
    </row>
    <row r="11" spans="6:10" x14ac:dyDescent="0.25">
      <c r="F11" s="31" t="s">
        <v>9</v>
      </c>
      <c r="G11" s="47" t="s">
        <v>10</v>
      </c>
      <c r="H11" s="63">
        <f t="shared" ref="H11:H12" si="0">J11-I11</f>
        <v>45954</v>
      </c>
      <c r="I11" s="64">
        <v>14</v>
      </c>
      <c r="J11" s="65">
        <f>J13</f>
        <v>45968</v>
      </c>
    </row>
    <row r="12" spans="6:10" x14ac:dyDescent="0.25">
      <c r="F12" s="31" t="s">
        <v>11</v>
      </c>
      <c r="G12" s="47" t="s">
        <v>10</v>
      </c>
      <c r="H12" s="63">
        <f t="shared" si="0"/>
        <v>45954</v>
      </c>
      <c r="I12" s="64">
        <v>14</v>
      </c>
      <c r="J12" s="65">
        <f>J13</f>
        <v>45968</v>
      </c>
    </row>
    <row r="13" spans="6:10" x14ac:dyDescent="0.25">
      <c r="F13" s="31" t="s">
        <v>24</v>
      </c>
      <c r="G13" s="47" t="s">
        <v>10</v>
      </c>
      <c r="H13" s="48">
        <f>J13-I13</f>
        <v>45954</v>
      </c>
      <c r="I13" s="49">
        <v>14</v>
      </c>
      <c r="J13" s="51">
        <f>H15</f>
        <v>45968</v>
      </c>
    </row>
    <row r="14" spans="6:10" x14ac:dyDescent="0.25">
      <c r="F14" s="31" t="s">
        <v>32</v>
      </c>
      <c r="G14" s="32" t="s">
        <v>44</v>
      </c>
      <c r="H14" s="48">
        <f>J14-I14</f>
        <v>45954</v>
      </c>
      <c r="I14" s="49">
        <v>14</v>
      </c>
      <c r="J14" s="51">
        <f>H16</f>
        <v>45968</v>
      </c>
    </row>
    <row r="15" spans="6:10" x14ac:dyDescent="0.25">
      <c r="F15" s="37" t="s">
        <v>12</v>
      </c>
      <c r="G15" s="59" t="s">
        <v>30</v>
      </c>
      <c r="H15" s="60">
        <f>VLOOKUP(H20,terminy!A5:C14,2,0)</f>
        <v>45968</v>
      </c>
      <c r="I15" s="61">
        <f>J15-H15</f>
        <v>20</v>
      </c>
      <c r="J15" s="62">
        <f>J19</f>
        <v>45988</v>
      </c>
    </row>
    <row r="16" spans="6:10" x14ac:dyDescent="0.25">
      <c r="F16" s="36" t="s">
        <v>25</v>
      </c>
      <c r="G16" s="42" t="s">
        <v>29</v>
      </c>
      <c r="H16" s="43">
        <f>H15</f>
        <v>45968</v>
      </c>
      <c r="I16" s="44">
        <f>J16-H16</f>
        <v>7</v>
      </c>
      <c r="J16" s="45">
        <f>H17</f>
        <v>45975</v>
      </c>
    </row>
    <row r="17" spans="6:10" x14ac:dyDescent="0.25">
      <c r="F17" s="46" t="s">
        <v>14</v>
      </c>
      <c r="G17" s="47" t="s">
        <v>10</v>
      </c>
      <c r="H17" s="48">
        <f>J17-I17</f>
        <v>45975</v>
      </c>
      <c r="I17" s="49">
        <v>5</v>
      </c>
      <c r="J17" s="50">
        <f>VLOOKUP(H20,terminy!A5:C14,3,0)</f>
        <v>45980</v>
      </c>
    </row>
    <row r="18" spans="6:10" x14ac:dyDescent="0.25">
      <c r="F18" s="31" t="s">
        <v>33</v>
      </c>
      <c r="G18" s="47" t="s">
        <v>10</v>
      </c>
      <c r="H18" s="48">
        <f>J17</f>
        <v>45980</v>
      </c>
      <c r="I18" s="49">
        <f>J18-H18</f>
        <v>4</v>
      </c>
      <c r="J18" s="51">
        <f>H19</f>
        <v>45984</v>
      </c>
    </row>
    <row r="19" spans="6:10" x14ac:dyDescent="0.25">
      <c r="F19" s="31" t="s">
        <v>16</v>
      </c>
      <c r="G19" s="47" t="s">
        <v>41</v>
      </c>
      <c r="H19" s="43">
        <f>J19-I19</f>
        <v>45984</v>
      </c>
      <c r="I19" s="44">
        <v>4</v>
      </c>
      <c r="J19" s="45">
        <f>H20</f>
        <v>45988</v>
      </c>
    </row>
    <row r="20" spans="6:10" ht="15.75" thickBot="1" x14ac:dyDescent="0.3">
      <c r="F20" s="53" t="s">
        <v>17</v>
      </c>
      <c r="G20" s="54" t="s">
        <v>18</v>
      </c>
      <c r="H20" s="72">
        <v>45988</v>
      </c>
      <c r="I20" s="73">
        <v>45372</v>
      </c>
      <c r="J20" s="74">
        <v>45372</v>
      </c>
    </row>
    <row r="21" spans="6:10" x14ac:dyDescent="0.25">
      <c r="J21" s="2"/>
    </row>
    <row r="40" spans="6:7" ht="22.5" customHeight="1" x14ac:dyDescent="0.25">
      <c r="F40" s="8" t="s">
        <v>27</v>
      </c>
      <c r="G40" s="7"/>
    </row>
    <row r="41" spans="6:7" x14ac:dyDescent="0.25">
      <c r="F41" s="9" t="s">
        <v>39</v>
      </c>
    </row>
  </sheetData>
  <sheetProtection algorithmName="SHA-512" hashValue="UBf3f7so2OXc3FHLz6NURzddqPTj6Bc33/t2Q1wrERWzCc9+V1+YMxqpiZXlIO8sY3IF1QQFbrlY79cpNSqeig==" saltValue="lIXgtSdXljTzMvZOxJ8M6g==" spinCount="100000" sheet="1" objects="1" scenarios="1"/>
  <mergeCells count="2">
    <mergeCell ref="F4:G6"/>
    <mergeCell ref="H20:J20"/>
  </mergeCells>
  <pageMargins left="0.7" right="0.7" top="0.75" bottom="0.75" header="0.3" footer="0.3"/>
  <pageSetup paperSize="9" orientation="portrait" verticalDpi="90" r:id="rId1"/>
  <ignoredErrors>
    <ignoredError sqref="H18 J10 J17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835C3F0-9066-42F9-B92D-9E68890FD67C}">
          <x14:formula1>
            <xm:f>terminy!$A$5:$A$14</xm:f>
          </x14:formula1>
          <xm:sqref>H20:J20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D73E9-8366-4B70-9BB4-0DB4D3F6B177}">
  <dimension ref="F3:J20"/>
  <sheetViews>
    <sheetView topLeftCell="D1" zoomScale="85" zoomScaleNormal="85" workbookViewId="0">
      <selection activeCell="H20" sqref="H20:J20"/>
    </sheetView>
  </sheetViews>
  <sheetFormatPr defaultRowHeight="15" x14ac:dyDescent="0.25"/>
  <cols>
    <col min="6" max="6" width="49.140625" customWidth="1"/>
    <col min="7" max="7" width="66" customWidth="1"/>
    <col min="8" max="9" width="20.28515625" customWidth="1"/>
    <col min="10" max="10" width="21.42578125" customWidth="1"/>
  </cols>
  <sheetData>
    <row r="3" spans="6:10" ht="15.75" thickBot="1" x14ac:dyDescent="0.3">
      <c r="F3" s="1"/>
      <c r="G3" s="1"/>
      <c r="H3" s="1"/>
      <c r="I3" s="1"/>
      <c r="J3" s="1"/>
    </row>
    <row r="4" spans="6:10" x14ac:dyDescent="0.25">
      <c r="F4" s="66" t="s">
        <v>19</v>
      </c>
      <c r="G4" s="67"/>
      <c r="H4" s="14"/>
      <c r="I4" s="15" t="s">
        <v>1</v>
      </c>
      <c r="J4" s="16"/>
    </row>
    <row r="5" spans="6:10" x14ac:dyDescent="0.25">
      <c r="F5" s="68"/>
      <c r="G5" s="69"/>
      <c r="H5" s="17"/>
      <c r="I5" s="18">
        <f ca="1">TODAY()</f>
        <v>45929</v>
      </c>
      <c r="J5" s="19">
        <v>0</v>
      </c>
    </row>
    <row r="6" spans="6:10" ht="15.75" thickBot="1" x14ac:dyDescent="0.3">
      <c r="F6" s="70"/>
      <c r="G6" s="71"/>
      <c r="H6" s="20"/>
      <c r="I6" s="21">
        <f ca="1">TODAY()</f>
        <v>45929</v>
      </c>
      <c r="J6" s="22">
        <v>1</v>
      </c>
    </row>
    <row r="7" spans="6:10" ht="15.75" thickBot="1" x14ac:dyDescent="0.3">
      <c r="F7" s="20"/>
      <c r="G7" s="20"/>
      <c r="H7" s="20"/>
      <c r="I7" s="20"/>
      <c r="J7" s="20"/>
    </row>
    <row r="8" spans="6:10" ht="21" customHeight="1" thickBot="1" x14ac:dyDescent="0.3">
      <c r="F8" s="23" t="s">
        <v>2</v>
      </c>
      <c r="G8" s="24" t="s">
        <v>3</v>
      </c>
      <c r="H8" s="23" t="s">
        <v>4</v>
      </c>
      <c r="I8" s="23" t="s">
        <v>5</v>
      </c>
      <c r="J8" s="25" t="s">
        <v>6</v>
      </c>
    </row>
    <row r="9" spans="6:10" x14ac:dyDescent="0.25">
      <c r="F9" s="26" t="s">
        <v>34</v>
      </c>
      <c r="G9" s="55" t="s">
        <v>42</v>
      </c>
      <c r="H9" s="56">
        <f>J9-I9</f>
        <v>45924</v>
      </c>
      <c r="I9" s="57">
        <f>I10+I11</f>
        <v>44</v>
      </c>
      <c r="J9" s="58">
        <f>J11</f>
        <v>45968</v>
      </c>
    </row>
    <row r="10" spans="6:10" x14ac:dyDescent="0.25">
      <c r="F10" s="31" t="s">
        <v>8</v>
      </c>
      <c r="G10" s="47" t="s">
        <v>38</v>
      </c>
      <c r="H10" s="48">
        <f>J10-I10</f>
        <v>45924</v>
      </c>
      <c r="I10" s="49">
        <v>30</v>
      </c>
      <c r="J10" s="51">
        <f>H11</f>
        <v>45954</v>
      </c>
    </row>
    <row r="11" spans="6:10" x14ac:dyDescent="0.25">
      <c r="F11" s="31" t="s">
        <v>9</v>
      </c>
      <c r="G11" s="47" t="s">
        <v>10</v>
      </c>
      <c r="H11" s="48">
        <f t="shared" ref="H11:H12" si="0">J11-I11</f>
        <v>45954</v>
      </c>
      <c r="I11" s="49">
        <v>14</v>
      </c>
      <c r="J11" s="51">
        <f>J13</f>
        <v>45968</v>
      </c>
    </row>
    <row r="12" spans="6:10" x14ac:dyDescent="0.25">
      <c r="F12" s="31" t="s">
        <v>20</v>
      </c>
      <c r="G12" s="47" t="s">
        <v>10</v>
      </c>
      <c r="H12" s="48">
        <f t="shared" si="0"/>
        <v>45954</v>
      </c>
      <c r="I12" s="49">
        <v>14</v>
      </c>
      <c r="J12" s="51">
        <f>J13</f>
        <v>45968</v>
      </c>
    </row>
    <row r="13" spans="6:10" x14ac:dyDescent="0.25">
      <c r="F13" s="31" t="s">
        <v>24</v>
      </c>
      <c r="G13" s="32" t="s">
        <v>10</v>
      </c>
      <c r="H13" s="48">
        <f>J13-I13</f>
        <v>45954</v>
      </c>
      <c r="I13" s="49">
        <v>14</v>
      </c>
      <c r="J13" s="51">
        <f>H15</f>
        <v>45968</v>
      </c>
    </row>
    <row r="14" spans="6:10" x14ac:dyDescent="0.25">
      <c r="F14" s="36" t="s">
        <v>26</v>
      </c>
      <c r="G14" s="32" t="s">
        <v>44</v>
      </c>
      <c r="H14" s="48">
        <f>J14-I14</f>
        <v>45954</v>
      </c>
      <c r="I14" s="49">
        <v>14</v>
      </c>
      <c r="J14" s="51">
        <f>H16</f>
        <v>45968</v>
      </c>
    </row>
    <row r="15" spans="6:10" x14ac:dyDescent="0.25">
      <c r="F15" s="37" t="s">
        <v>12</v>
      </c>
      <c r="G15" s="59" t="s">
        <v>13</v>
      </c>
      <c r="H15" s="60">
        <f>VLOOKUP(H20,terminy!A5:C14,2,0)</f>
        <v>45968</v>
      </c>
      <c r="I15" s="61">
        <f>J15-H15</f>
        <v>20</v>
      </c>
      <c r="J15" s="62">
        <f>J19</f>
        <v>45988</v>
      </c>
    </row>
    <row r="16" spans="6:10" x14ac:dyDescent="0.25">
      <c r="F16" s="31" t="s">
        <v>35</v>
      </c>
      <c r="G16" s="42" t="s">
        <v>29</v>
      </c>
      <c r="H16" s="43">
        <f>H15</f>
        <v>45968</v>
      </c>
      <c r="I16" s="44">
        <f>J16-H16</f>
        <v>7</v>
      </c>
      <c r="J16" s="45">
        <f>H17</f>
        <v>45975</v>
      </c>
    </row>
    <row r="17" spans="6:10" x14ac:dyDescent="0.25">
      <c r="F17" s="46" t="s">
        <v>14</v>
      </c>
      <c r="G17" s="47" t="s">
        <v>10</v>
      </c>
      <c r="H17" s="48">
        <f>J17-I17</f>
        <v>45975</v>
      </c>
      <c r="I17" s="49">
        <v>5</v>
      </c>
      <c r="J17" s="50">
        <f>VLOOKUP(H20,terminy!A5:C14,3,0)</f>
        <v>45980</v>
      </c>
    </row>
    <row r="18" spans="6:10" x14ac:dyDescent="0.25">
      <c r="F18" s="31" t="s">
        <v>15</v>
      </c>
      <c r="G18" s="47" t="s">
        <v>10</v>
      </c>
      <c r="H18" s="48">
        <f>J17</f>
        <v>45980</v>
      </c>
      <c r="I18" s="49">
        <f>J18-H18</f>
        <v>4</v>
      </c>
      <c r="J18" s="51">
        <f>H19</f>
        <v>45984</v>
      </c>
    </row>
    <row r="19" spans="6:10" x14ac:dyDescent="0.25">
      <c r="F19" s="31" t="s">
        <v>16</v>
      </c>
      <c r="G19" s="47" t="s">
        <v>41</v>
      </c>
      <c r="H19" s="43">
        <f>J19-I19</f>
        <v>45984</v>
      </c>
      <c r="I19" s="44">
        <v>4</v>
      </c>
      <c r="J19" s="45">
        <f>H20</f>
        <v>45988</v>
      </c>
    </row>
    <row r="20" spans="6:10" ht="15.75" thickBot="1" x14ac:dyDescent="0.3">
      <c r="F20" s="53" t="s">
        <v>17</v>
      </c>
      <c r="G20" s="54" t="s">
        <v>18</v>
      </c>
      <c r="H20" s="72">
        <v>45988</v>
      </c>
      <c r="I20" s="73">
        <v>45316</v>
      </c>
      <c r="J20" s="74">
        <v>45316</v>
      </c>
    </row>
  </sheetData>
  <sheetProtection algorithmName="SHA-512" hashValue="JhPz5SJI0emF0j208CP9Gcz60NkAZhR5FcQyObOHzTxPiGBy3r/vKEAAJtDq+67duiPUCmOm9BNCuJheybrSdQ==" saltValue="NkYy5EImiMhuKCXB0PrQgg==" spinCount="100000" sheet="1" objects="1" scenarios="1"/>
  <mergeCells count="2">
    <mergeCell ref="F4:G6"/>
    <mergeCell ref="H20:J20"/>
  </mergeCells>
  <pageMargins left="0.7" right="0.7" top="0.75" bottom="0.75" header="0.3" footer="0.3"/>
  <pageSetup paperSize="9" orientation="portrait" verticalDpi="90" r:id="rId1"/>
  <ignoredErrors>
    <ignoredError sqref="J10 H15 H18 J17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15AE648-FEEC-4C3A-8877-9066ABD29E1E}">
          <x14:formula1>
            <xm:f>terminy!$A$5:$A$14</xm:f>
          </x14:formula1>
          <xm:sqref>H20:J20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609B2-145F-44FB-820A-101F9592EEEE}">
  <dimension ref="F3:J19"/>
  <sheetViews>
    <sheetView topLeftCell="F1" zoomScale="85" zoomScaleNormal="85" workbookViewId="0">
      <selection activeCell="K45" sqref="K45"/>
    </sheetView>
  </sheetViews>
  <sheetFormatPr defaultRowHeight="15" x14ac:dyDescent="0.25"/>
  <cols>
    <col min="6" max="6" width="49.140625" customWidth="1"/>
    <col min="7" max="7" width="66" customWidth="1"/>
    <col min="8" max="9" width="20.28515625" customWidth="1"/>
    <col min="10" max="10" width="21.42578125" customWidth="1"/>
  </cols>
  <sheetData>
    <row r="3" spans="6:10" ht="15.75" thickBot="1" x14ac:dyDescent="0.3">
      <c r="F3" s="1"/>
      <c r="G3" s="1"/>
      <c r="H3" s="1"/>
      <c r="I3" s="1"/>
      <c r="J3" s="1"/>
    </row>
    <row r="4" spans="6:10" x14ac:dyDescent="0.25">
      <c r="F4" s="66" t="s">
        <v>36</v>
      </c>
      <c r="G4" s="67"/>
      <c r="H4" s="14"/>
      <c r="I4" s="15" t="s">
        <v>1</v>
      </c>
      <c r="J4" s="16"/>
    </row>
    <row r="5" spans="6:10" x14ac:dyDescent="0.25">
      <c r="F5" s="68"/>
      <c r="G5" s="69"/>
      <c r="H5" s="17"/>
      <c r="I5" s="18">
        <f ca="1">TODAY()</f>
        <v>45929</v>
      </c>
      <c r="J5" s="19">
        <v>0</v>
      </c>
    </row>
    <row r="6" spans="6:10" ht="15.75" thickBot="1" x14ac:dyDescent="0.3">
      <c r="F6" s="70"/>
      <c r="G6" s="71"/>
      <c r="H6" s="20"/>
      <c r="I6" s="21">
        <f ca="1">TODAY()</f>
        <v>45929</v>
      </c>
      <c r="J6" s="22">
        <v>1</v>
      </c>
    </row>
    <row r="7" spans="6:10" ht="15.75" thickBot="1" x14ac:dyDescent="0.3">
      <c r="F7" s="20"/>
      <c r="G7" s="20"/>
      <c r="H7" s="20"/>
      <c r="I7" s="20"/>
      <c r="J7" s="20"/>
    </row>
    <row r="8" spans="6:10" ht="21" customHeight="1" thickBot="1" x14ac:dyDescent="0.3">
      <c r="F8" s="23" t="s">
        <v>2</v>
      </c>
      <c r="G8" s="24" t="s">
        <v>3</v>
      </c>
      <c r="H8" s="23" t="s">
        <v>4</v>
      </c>
      <c r="I8" s="23" t="s">
        <v>5</v>
      </c>
      <c r="J8" s="25" t="s">
        <v>6</v>
      </c>
    </row>
    <row r="9" spans="6:10" x14ac:dyDescent="0.25">
      <c r="F9" s="26" t="s">
        <v>34</v>
      </c>
      <c r="G9" s="27" t="s">
        <v>42</v>
      </c>
      <c r="H9" s="28">
        <f>J9-I9</f>
        <v>45924</v>
      </c>
      <c r="I9" s="29">
        <f>I10+I12</f>
        <v>44</v>
      </c>
      <c r="J9" s="30">
        <f>J12</f>
        <v>45968</v>
      </c>
    </row>
    <row r="10" spans="6:10" x14ac:dyDescent="0.25">
      <c r="F10" s="31" t="s">
        <v>8</v>
      </c>
      <c r="G10" s="32" t="s">
        <v>38</v>
      </c>
      <c r="H10" s="33">
        <f>J10-I10</f>
        <v>45924</v>
      </c>
      <c r="I10" s="34">
        <v>30</v>
      </c>
      <c r="J10" s="35">
        <f>H12</f>
        <v>45954</v>
      </c>
    </row>
    <row r="11" spans="6:10" x14ac:dyDescent="0.25">
      <c r="F11" s="31" t="s">
        <v>9</v>
      </c>
      <c r="G11" s="32" t="s">
        <v>10</v>
      </c>
      <c r="H11" s="33">
        <f t="shared" ref="H11" si="0">J11-I11</f>
        <v>45954</v>
      </c>
      <c r="I11" s="34">
        <v>14</v>
      </c>
      <c r="J11" s="35">
        <f>J13</f>
        <v>45968</v>
      </c>
    </row>
    <row r="12" spans="6:10" x14ac:dyDescent="0.25">
      <c r="F12" s="36" t="s">
        <v>21</v>
      </c>
      <c r="G12" s="32" t="s">
        <v>10</v>
      </c>
      <c r="H12" s="33">
        <f>J12-I12</f>
        <v>45954</v>
      </c>
      <c r="I12" s="34">
        <v>14</v>
      </c>
      <c r="J12" s="35">
        <f t="shared" ref="J12" si="1">H14</f>
        <v>45968</v>
      </c>
    </row>
    <row r="13" spans="6:10" x14ac:dyDescent="0.25">
      <c r="F13" s="36" t="s">
        <v>26</v>
      </c>
      <c r="G13" s="32" t="s">
        <v>44</v>
      </c>
      <c r="H13" s="33">
        <f>J13-I13</f>
        <v>45954</v>
      </c>
      <c r="I13" s="34">
        <v>14</v>
      </c>
      <c r="J13" s="35">
        <f>H15</f>
        <v>45968</v>
      </c>
    </row>
    <row r="14" spans="6:10" x14ac:dyDescent="0.25">
      <c r="F14" s="37" t="s">
        <v>12</v>
      </c>
      <c r="G14" s="38" t="s">
        <v>13</v>
      </c>
      <c r="H14" s="39">
        <f>VLOOKUP(H19,terminy!A5:C14,2,0)</f>
        <v>45968</v>
      </c>
      <c r="I14" s="40">
        <f>J14-H14</f>
        <v>20</v>
      </c>
      <c r="J14" s="41">
        <f>J18</f>
        <v>45988</v>
      </c>
    </row>
    <row r="15" spans="6:10" x14ac:dyDescent="0.25">
      <c r="F15" s="31" t="s">
        <v>35</v>
      </c>
      <c r="G15" s="42" t="s">
        <v>29</v>
      </c>
      <c r="H15" s="43">
        <f>H14</f>
        <v>45968</v>
      </c>
      <c r="I15" s="44">
        <f>J15-H15</f>
        <v>7</v>
      </c>
      <c r="J15" s="45">
        <f>H16</f>
        <v>45975</v>
      </c>
    </row>
    <row r="16" spans="6:10" x14ac:dyDescent="0.25">
      <c r="F16" s="46" t="s">
        <v>14</v>
      </c>
      <c r="G16" s="47" t="s">
        <v>10</v>
      </c>
      <c r="H16" s="48">
        <f>J16-I16</f>
        <v>45975</v>
      </c>
      <c r="I16" s="49">
        <v>5</v>
      </c>
      <c r="J16" s="50">
        <f>VLOOKUP(H19,terminy!A5:C14,3,0)</f>
        <v>45980</v>
      </c>
    </row>
    <row r="17" spans="6:10" x14ac:dyDescent="0.25">
      <c r="F17" s="31" t="s">
        <v>15</v>
      </c>
      <c r="G17" s="47" t="s">
        <v>10</v>
      </c>
      <c r="H17" s="48">
        <f>J16</f>
        <v>45980</v>
      </c>
      <c r="I17" s="49">
        <f>J17-H17</f>
        <v>4</v>
      </c>
      <c r="J17" s="51">
        <f>H18</f>
        <v>45984</v>
      </c>
    </row>
    <row r="18" spans="6:10" x14ac:dyDescent="0.25">
      <c r="F18" s="52" t="s">
        <v>16</v>
      </c>
      <c r="G18" s="42" t="s">
        <v>41</v>
      </c>
      <c r="H18" s="43">
        <f>J18-I18</f>
        <v>45984</v>
      </c>
      <c r="I18" s="44">
        <v>4</v>
      </c>
      <c r="J18" s="45">
        <f>H19</f>
        <v>45988</v>
      </c>
    </row>
    <row r="19" spans="6:10" ht="15.75" thickBot="1" x14ac:dyDescent="0.3">
      <c r="F19" s="53" t="s">
        <v>17</v>
      </c>
      <c r="G19" s="54" t="s">
        <v>18</v>
      </c>
      <c r="H19" s="72">
        <v>45988</v>
      </c>
      <c r="I19" s="73">
        <v>45316</v>
      </c>
      <c r="J19" s="74">
        <v>45316</v>
      </c>
    </row>
  </sheetData>
  <sheetProtection algorithmName="SHA-512" hashValue="Eewha9QZmmUfct1CtEcqaSiwVK+wp1/xkIxYNJ12vWbjGpsqGgxVOdBuACFd7jBM+lZXq8tRziEZxNS/jhsAjw==" saltValue="3uZque1PEPbJ6te92MIrVg==" spinCount="100000" sheet="1" objects="1" scenarios="1"/>
  <mergeCells count="2">
    <mergeCell ref="F4:G6"/>
    <mergeCell ref="H19:J19"/>
  </mergeCells>
  <pageMargins left="0.7" right="0.7" top="0.75" bottom="0.75" header="0.3" footer="0.3"/>
  <pageSetup paperSize="9" orientation="portrait" verticalDpi="90" r:id="rId1"/>
  <ignoredErrors>
    <ignoredError sqref="H17 J16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38736FA-71A4-4BD8-8ACF-62BE909B416E}">
          <x14:formula1>
            <xm:f>terminy!$A$5:$A$14</xm:f>
          </x14:formula1>
          <xm:sqref>H19:J19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7EFB5-B2DB-4247-AD7E-AD3C774115E5}">
  <dimension ref="A4:C16"/>
  <sheetViews>
    <sheetView workbookViewId="0">
      <selection activeCell="E24" sqref="E24"/>
    </sheetView>
  </sheetViews>
  <sheetFormatPr defaultRowHeight="15" x14ac:dyDescent="0.25"/>
  <cols>
    <col min="1" max="1" width="21.140625" customWidth="1"/>
    <col min="2" max="3" width="23.28515625" customWidth="1"/>
    <col min="6" max="6" width="12.42578125" customWidth="1"/>
  </cols>
  <sheetData>
    <row r="4" spans="1:3" ht="45" x14ac:dyDescent="0.25">
      <c r="A4" s="3" t="s">
        <v>46</v>
      </c>
      <c r="B4" s="4" t="s">
        <v>22</v>
      </c>
      <c r="C4" s="5" t="s">
        <v>45</v>
      </c>
    </row>
    <row r="5" spans="1:3" x14ac:dyDescent="0.25">
      <c r="A5" s="11">
        <v>45953</v>
      </c>
      <c r="B5" s="12">
        <v>45938</v>
      </c>
      <c r="C5" s="13">
        <v>45945</v>
      </c>
    </row>
    <row r="6" spans="1:3" x14ac:dyDescent="0.25">
      <c r="A6" s="11">
        <v>45988</v>
      </c>
      <c r="B6" s="12">
        <v>45968</v>
      </c>
      <c r="C6" s="13">
        <v>45980</v>
      </c>
    </row>
    <row r="7" spans="1:3" x14ac:dyDescent="0.25">
      <c r="A7" s="11">
        <v>46009</v>
      </c>
      <c r="B7" s="12">
        <v>45992</v>
      </c>
      <c r="C7" s="13">
        <v>46001</v>
      </c>
    </row>
    <row r="8" spans="1:3" x14ac:dyDescent="0.25">
      <c r="A8" s="11">
        <v>46051</v>
      </c>
      <c r="B8" s="12">
        <v>46034</v>
      </c>
      <c r="C8" s="13">
        <v>46042</v>
      </c>
    </row>
    <row r="9" spans="1:3" x14ac:dyDescent="0.25">
      <c r="A9" s="11">
        <v>46079</v>
      </c>
      <c r="B9" s="12">
        <v>46062</v>
      </c>
      <c r="C9" s="13">
        <v>46071</v>
      </c>
    </row>
    <row r="10" spans="1:3" x14ac:dyDescent="0.25">
      <c r="A10" s="11">
        <v>46107</v>
      </c>
      <c r="B10" s="12">
        <v>46090</v>
      </c>
      <c r="C10" s="13">
        <v>46099</v>
      </c>
    </row>
    <row r="11" spans="1:3" x14ac:dyDescent="0.25">
      <c r="A11" s="11">
        <v>46135</v>
      </c>
      <c r="B11" s="12">
        <v>46118</v>
      </c>
      <c r="C11" s="13">
        <v>46126</v>
      </c>
    </row>
    <row r="12" spans="1:3" x14ac:dyDescent="0.25">
      <c r="A12" s="11">
        <v>46163</v>
      </c>
      <c r="B12" s="12">
        <v>46146</v>
      </c>
      <c r="C12" s="13">
        <v>46154</v>
      </c>
    </row>
    <row r="13" spans="1:3" x14ac:dyDescent="0.25">
      <c r="A13" s="11">
        <v>46198</v>
      </c>
      <c r="B13" s="12">
        <v>46181</v>
      </c>
      <c r="C13" s="13">
        <v>46190</v>
      </c>
    </row>
    <row r="14" spans="1:3" x14ac:dyDescent="0.25">
      <c r="A14" s="11">
        <v>46289</v>
      </c>
      <c r="B14" s="12">
        <v>46272</v>
      </c>
      <c r="C14" s="13">
        <v>46280</v>
      </c>
    </row>
    <row r="15" spans="1:3" x14ac:dyDescent="0.25">
      <c r="B15" s="10"/>
    </row>
    <row r="16" spans="1:3" x14ac:dyDescent="0.25">
      <c r="C16" s="6"/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A3C7D46D7DCE54F85A612A04866AD7C" ma:contentTypeVersion="16" ma:contentTypeDescription="Utwórz nowy dokument." ma:contentTypeScope="" ma:versionID="a117f7831fa2be37c1e1f7771996a986">
  <xsd:schema xmlns:xsd="http://www.w3.org/2001/XMLSchema" xmlns:xs="http://www.w3.org/2001/XMLSchema" xmlns:p="http://schemas.microsoft.com/office/2006/metadata/properties" xmlns:ns2="9139b03e-b0fd-4a4c-8251-0cdfec341fed" xmlns:ns3="1bcc1c37-d550-4d33-a1f1-412177efd7bb" targetNamespace="http://schemas.microsoft.com/office/2006/metadata/properties" ma:root="true" ma:fieldsID="afac40426c1368d3c072c0a779d88168" ns2:_="" ns3:_="">
    <xsd:import namespace="9139b03e-b0fd-4a4c-8251-0cdfec341fed"/>
    <xsd:import namespace="1bcc1c37-d550-4d33-a1f1-412177efd7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39b03e-b0fd-4a4c-8251-0cdfec341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2f099342-574a-46f9-b456-231b6f84f4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c1c37-d550-4d33-a1f1-412177efd7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K m W T V L Z j f f S k A A A A 9 Q A A A B I A H A B D b 2 5 m a W c v U G F j a 2 F n Z S 5 4 b W w g o h g A K K A U A A A A A A A A A A A A A A A A A A A A A A A A A A A A h Y 8 x D o I w G I W v Q r r T Q j U G y U 8 Z X C E h M T G u T a n Q C I X Q Y r m b g 0 f y C m I U d X N 8 3 / u G 9 + 7 X G 6 R T 2 3 g X O R j V 6 Q S F O E C e 1 K I r l a 4 S N N q T H 6 G U Q c H F m V f S m 2 V t 4 s m U C a q t 7 W N C n H P Y r X A 3 V I Q G Q U i O e b Y X t W w 5 + s j q v + w r b S z X Q i I G h 9 c Y R v F 2 g 6 M 1 x Q G Q h U G u 9 L e n 8 9 x n + w N h N z Z 2 H C T r G 7 / I g C w R y P s C e w B Q S w M E F A A C A A g A K m W T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p l k 1 Q o i k e 4 D g A A A B E A A A A T A B w A R m 9 y b X V s Y X M v U 2 V j d G l v b j E u b S C i G A A o o B Q A A A A A A A A A A A A A A A A A A A A A A A A A A A A r T k 0 u y c z P U w i G 0 I b W A F B L A Q I t A B Q A A g A I A C p l k 1 S 2 Y 3 3 0 p A A A A P U A A A A S A A A A A A A A A A A A A A A A A A A A A A B D b 2 5 m a W c v U G F j a 2 F n Z S 5 4 b W x Q S w E C L Q A U A A I A C A A q Z Z N U D 8 r p q 6 Q A A A D p A A A A E w A A A A A A A A A A A A A A A A D w A A A A W 0 N v b n R l b n R f V H l w Z X N d L n h t b F B L A Q I t A B Q A A g A I A C p l k 1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3 8 j L y 8 r U e S K w H + y n J i J j n A A A A A A I A A A A A A A N m A A D A A A A A E A A A A F P m 9 g N Q 9 j S M e k V 5 N o a h p J A A A A A A B I A A A K A A A A A Q A A A A t q C A W 9 + r I b g g I U f g i g X 5 0 1 A A A A B X e T S 5 m 0 Z A h O y T r X P y U 6 a o O Z u 8 d Q G N 1 A q 7 G i o r Z I s 9 9 P o N t i b U H U / U k I y b H H K W 1 h q a c v 1 3 L 5 5 j L g C S y t g D b M z b k / 5 w s o y d b f 1 Q 2 d Z D A H z T Y R Q A A A A k s I O o H / G d q + n b Z u I I y + y 3 r 5 9 s A Q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39b03e-b0fd-4a4c-8251-0cdfec341fed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6DA958-5CBD-4AE2-9706-4068354C26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39b03e-b0fd-4a4c-8251-0cdfec341fed"/>
    <ds:schemaRef ds:uri="1bcc1c37-d550-4d33-a1f1-412177efd7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39360D-BF21-44D7-8ABE-63F8A94E08D0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0F64AEB9-168B-46F8-B6C2-4E3CD16D2252}">
  <ds:schemaRefs>
    <ds:schemaRef ds:uri="http://schemas.microsoft.com/office/2006/metadata/properties"/>
    <ds:schemaRef ds:uri="http://schemas.microsoft.com/office/infopath/2007/PartnerControls"/>
    <ds:schemaRef ds:uri="9139b03e-b0fd-4a4c-8251-0cdfec341fed"/>
  </ds:schemaRefs>
</ds:datastoreItem>
</file>

<file path=customXml/itemProps4.xml><?xml version="1.0" encoding="utf-8"?>
<ds:datastoreItem xmlns:ds="http://schemas.openxmlformats.org/officeDocument/2006/customXml" ds:itemID="{2FF0BC19-2735-4481-BACF-2CF21D3F1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studia </vt:lpstr>
      <vt:lpstr>studia_zmiana</vt:lpstr>
      <vt:lpstr>studia podyplomowe</vt:lpstr>
      <vt:lpstr>studia podyplomowe_zmiana</vt:lpstr>
      <vt:lpstr>terminy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</dc:creator>
  <cp:keywords/>
  <dc:description/>
  <cp:lastModifiedBy>Joanna Korzeniewska</cp:lastModifiedBy>
  <cp:revision/>
  <dcterms:created xsi:type="dcterms:W3CDTF">2022-03-15T13:15:26Z</dcterms:created>
  <dcterms:modified xsi:type="dcterms:W3CDTF">2025-09-29T10:46:29Z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0x010100AA3C7D46D7DCE54F85A612A04866AD7C</vt:lpwstr>
  </property>
  <property fmtid="{D5CDD505-2E9C-101B-9397-08002B2CF9AE}" pid="3" name="MediaServiceImageTags">
    <vt:lpwstr/>
  </property>
</Properties>
</file>